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Июнь" sheetId="21" r:id="rId1"/>
  </sheets>
  <calcPr calcId="144525"/>
</workbook>
</file>

<file path=xl/calcChain.xml><?xml version="1.0" encoding="utf-8"?>
<calcChain xmlns="http://schemas.openxmlformats.org/spreadsheetml/2006/main">
  <c r="E75" i="21" l="1"/>
  <c r="E74" i="21"/>
  <c r="E73" i="21"/>
  <c r="E72" i="21"/>
  <c r="E71" i="21"/>
  <c r="D70" i="21"/>
  <c r="C70" i="21"/>
  <c r="E69" i="21"/>
  <c r="D68" i="21"/>
  <c r="E68" i="21" s="1"/>
  <c r="C68" i="21"/>
  <c r="E67" i="21"/>
  <c r="E66" i="21"/>
  <c r="D65" i="21"/>
  <c r="C65" i="21"/>
  <c r="E64" i="21"/>
  <c r="E63" i="21"/>
  <c r="E62" i="21"/>
  <c r="E61" i="21"/>
  <c r="E60" i="21"/>
  <c r="D59" i="21"/>
  <c r="C59" i="21"/>
  <c r="E58" i="21"/>
  <c r="E57" i="21"/>
  <c r="D57" i="21"/>
  <c r="C57" i="21"/>
  <c r="E56" i="21"/>
  <c r="E55" i="21"/>
  <c r="E54" i="21"/>
  <c r="E53" i="21"/>
  <c r="D52" i="21"/>
  <c r="C52" i="21"/>
  <c r="E51" i="21"/>
  <c r="E50" i="21"/>
  <c r="E49" i="21"/>
  <c r="E48" i="21"/>
  <c r="E47" i="21"/>
  <c r="D46" i="21"/>
  <c r="C46" i="21"/>
  <c r="E45" i="21"/>
  <c r="E44" i="21"/>
  <c r="E43" i="21"/>
  <c r="D42" i="21"/>
  <c r="C42" i="21"/>
  <c r="E41" i="21"/>
  <c r="E40" i="21"/>
  <c r="E39" i="21"/>
  <c r="E38" i="21"/>
  <c r="E37" i="21"/>
  <c r="E36" i="21"/>
  <c r="E35" i="21"/>
  <c r="E34" i="21"/>
  <c r="E33" i="21"/>
  <c r="D32" i="21"/>
  <c r="C32" i="21"/>
  <c r="E29" i="21"/>
  <c r="E28" i="21"/>
  <c r="E27" i="21"/>
  <c r="E26" i="21"/>
  <c r="E24" i="21"/>
  <c r="E23" i="21"/>
  <c r="E21" i="21"/>
  <c r="E20" i="21"/>
  <c r="E19" i="21"/>
  <c r="E17" i="21"/>
  <c r="D16" i="21"/>
  <c r="C16" i="21"/>
  <c r="C7" i="21" s="1"/>
  <c r="C30" i="21" s="1"/>
  <c r="E15" i="21"/>
  <c r="E14" i="21"/>
  <c r="E13" i="21"/>
  <c r="E12" i="21"/>
  <c r="D11" i="21"/>
  <c r="C11" i="21"/>
  <c r="E10" i="21"/>
  <c r="E9" i="21"/>
  <c r="D8" i="21"/>
  <c r="C8" i="21"/>
  <c r="E70" i="21" l="1"/>
  <c r="E65" i="21"/>
  <c r="E59" i="21"/>
  <c r="E52" i="21"/>
  <c r="E46" i="21"/>
  <c r="C76" i="21"/>
  <c r="C77" i="21" s="1"/>
  <c r="E42" i="21"/>
  <c r="E32" i="21"/>
  <c r="E16" i="21"/>
  <c r="E11" i="21"/>
  <c r="E8" i="21"/>
  <c r="D76" i="21"/>
  <c r="D7" i="21"/>
  <c r="E76" i="21" l="1"/>
  <c r="D30" i="21"/>
  <c r="E7" i="21"/>
  <c r="D77" i="21" l="1"/>
  <c r="E30" i="21"/>
</calcChain>
</file>

<file path=xl/sharedStrings.xml><?xml version="1.0" encoding="utf-8"?>
<sst xmlns="http://schemas.openxmlformats.org/spreadsheetml/2006/main" count="153" uniqueCount="153">
  <si>
    <t>СВЕДЕНИЯ</t>
  </si>
  <si>
    <t>Классификация</t>
  </si>
  <si>
    <t>Наименование показателей</t>
  </si>
  <si>
    <t>% к годовому объему</t>
  </si>
  <si>
    <t>3</t>
  </si>
  <si>
    <t>5</t>
  </si>
  <si>
    <t>Раздел 1. ДОХОДЫ</t>
  </si>
  <si>
    <t>000 100 00000 00 0000 000</t>
  </si>
  <si>
    <t xml:space="preserve"> Д О Х О Д Ы</t>
  </si>
  <si>
    <t>000 101 00000 00 0000 000</t>
  </si>
  <si>
    <t>НАЛОГИ НА ПРИБЫЛЬ, ДОХОДЫ</t>
  </si>
  <si>
    <t>000 101 02000 01 0000 110</t>
  </si>
  <si>
    <t>Налог на доходы физических лиц</t>
  </si>
  <si>
    <t>000 103 00000 00 0000 000</t>
  </si>
  <si>
    <t xml:space="preserve">НАЛОГИ НА ТОВАРЫ (РАБОТЫ, УСЛУГИ), РЕАЛИЗУЕМЫЕ НА ТЕРРИТОРИИ РФ </t>
  </si>
  <si>
    <t>000 105 00000 00 0000 000</t>
  </si>
  <si>
    <t>НАЛОГИ НА СОВОКУПНЫЙ ДОХОД</t>
  </si>
  <si>
    <t>000 105 01000 00 0000 110</t>
  </si>
  <si>
    <t>000 105 02000 00 0000 110</t>
  </si>
  <si>
    <t>Единый налог на вмененный доход для отдельных видов деятельности</t>
  </si>
  <si>
    <t>000 105 03000 00 0000 110</t>
  </si>
  <si>
    <t>Единый сельскохозяйственный налог</t>
  </si>
  <si>
    <t>000 105 04000 00 0000 110</t>
  </si>
  <si>
    <t>Налог, взимаемый в связи с применением патентной системы налогообложения</t>
  </si>
  <si>
    <t>000 106 00000 00 0000 000</t>
  </si>
  <si>
    <t>НАЛОГИ НА ИМУЩЕСТВО</t>
  </si>
  <si>
    <t>000 106 01000 00 0000 110</t>
  </si>
  <si>
    <t>000 106 06000 00 0000 110</t>
  </si>
  <si>
    <t>Земельный налог</t>
  </si>
  <si>
    <t>000 107 00000 00 0000 000</t>
  </si>
  <si>
    <t>НАЛОГИ, СБОРЫ И РЕГУЛЯРНЫЕ ПЛАТЕЖИ ЗА ПОЛЬЗОВАНИЕ ПРИРОДНЫМИ РЕСУРСАМИ</t>
  </si>
  <si>
    <t>000 108 00000 00 0000 000</t>
  </si>
  <si>
    <t>ГОСУДАРСТВЕННАЯ ПОШЛИНА</t>
  </si>
  <si>
    <t>000 109 00000 00 0000 000</t>
  </si>
  <si>
    <t>ЗАДОЛЖЕННОСТЬ И ПЕРЕРАСЧЕТЫ ПО ОТМЕНЕННЫМ НАЛОГАМ, СБОРАМ И ИНЫМ ОБЯЗАТЕЛЬНЫМ ПЛАТЕЖАМ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</si>
  <si>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</si>
  <si>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</si>
  <si>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</si>
  <si>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</si>
  <si>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000 113 00000 00 0000 000</t>
  </si>
  <si>
    <t>ДОХОДЫ ОТ ОКАЗАНИЯ ПЛАТНЫХ УСЛУГ И КОМПЕНСАЦИИ ЗАТРАТ ГОСУДАРСТВА</t>
  </si>
  <si>
    <t>000 114 00000 00 0000 000</t>
  </si>
  <si>
    <t>ДОХОДЫ ОТ ПРОДАЖИ МАТЕРИАЛЬНЫХ И НЕМАТЕРИАЛЬНЫХ АКТИВОВ</t>
  </si>
  <si>
    <t>000 116 00000 00 0000 000</t>
  </si>
  <si>
    <t>ШТРАФЫ, САНКЦИИ, ВОЗМЕЩЕНИЕ УЩЕРБА</t>
  </si>
  <si>
    <t>000 117 00000 00 0000 000</t>
  </si>
  <si>
    <t>ПРОЧИЕ  НЕНАЛОГОВЫЕ  ДОХОДЫ</t>
  </si>
  <si>
    <t>000 200 00000 00 0000 000</t>
  </si>
  <si>
    <t>БЕЗВОЗМЕЗДНЫЕ ПОСТУПЛЕНИЯ</t>
  </si>
  <si>
    <t>000 890 00000 00 0000 000</t>
  </si>
  <si>
    <t>ИТОГО ДОХОДОВ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</si>
  <si>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</si>
  <si>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</si>
  <si>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</si>
  <si>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</si>
  <si>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</si>
  <si>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</si>
  <si>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</si>
  <si>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</si>
  <si>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</si>
  <si>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</si>
  <si>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</si>
  <si>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</si>
  <si>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</si>
  <si>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</si>
  <si>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</si>
  <si>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</si>
  <si>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</si>
  <si>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</si>
  <si>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</si>
  <si>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</si>
  <si>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</si>
  <si>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</si>
  <si>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</si>
  <si>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</si>
  <si>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</si>
  <si>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</si>
  <si>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</si>
  <si>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нац.безопасности и правоохранительной деятельности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</si>
  <si>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</si>
  <si>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</si>
  <si>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</si>
  <si>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</si>
  <si>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</si>
  <si>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</si>
  <si>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</si>
  <si>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</si>
  <si>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</si>
  <si>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</si>
  <si>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</si>
  <si>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</si>
  <si>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</si>
  <si>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</si>
  <si>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</si>
  <si>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</si>
  <si>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</si>
  <si>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</si>
  <si>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</si>
  <si>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</si>
  <si>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</si>
  <si>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</si>
  <si>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</si>
  <si>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</si>
  <si>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</si>
  <si>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</si>
  <si>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</si>
  <si>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</si>
  <si>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</si>
  <si>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</si>
  <si>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</si>
  <si>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</si>
  <si>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</si>
  <si>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 xml:space="preserve">Здравоохранение </t>
  </si>
  <si>
    <t>0907</t>
  </si>
  <si>
    <t>Санитарно-эпидемиологическое благополучие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</si>
  <si>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</si>
  <si>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</si>
  <si>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</si>
  <si>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</si>
  <si>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</si>
  <si>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</si>
  <si>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</si>
  <si>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</si>
  <si>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</si>
  <si>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</si>
  <si>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1400</t>
  </si>
  <si>
    <t>9600</t>
  </si>
  <si>
    <t>ИТОГО РАСХОДОВ</t>
  </si>
  <si>
    <t>ДЕФИЦИТ / ПРОФИЦИТ</t>
  </si>
  <si>
    <t xml:space="preserve">Руководитель финансово-бюджетной палаты                                                        </t>
  </si>
  <si>
    <t>Л.С. Свежинкина</t>
  </si>
  <si>
    <t>0703</t>
  </si>
  <si>
    <t>Дополнительное образование детей</t>
  </si>
  <si>
    <t>0405</t>
  </si>
  <si>
    <t>0406</t>
  </si>
  <si>
    <t>Водное хозяйство</t>
  </si>
  <si>
    <t>0409</t>
  </si>
  <si>
    <t>Дорожное хозяйство (дорожные фонды)</t>
  </si>
  <si>
    <t>Сельское хозяйство и рыболовство</t>
  </si>
  <si>
    <t>0412</t>
  </si>
  <si>
    <t>Другие вопросы в области национальной экономики</t>
  </si>
  <si>
    <t>0408</t>
  </si>
  <si>
    <t>Транспорт</t>
  </si>
  <si>
    <t>Налог на игорный бизнес</t>
  </si>
  <si>
    <t>Обеспечение пожарной безопасности</t>
  </si>
  <si>
    <t>4</t>
  </si>
  <si>
    <t>Налог, с применением упрощенной системы налогообложения</t>
  </si>
  <si>
    <t>Налог на имущество физических лиц</t>
  </si>
  <si>
    <t>000 106 05000 00 0000 110</t>
  </si>
  <si>
    <t>Межбюджетные трансферты</t>
  </si>
  <si>
    <t>годовой план на 2020 год</t>
  </si>
  <si>
    <t>об исполнении  бюджета Бавлинского муниципального района на 1 июня 2020 года</t>
  </si>
  <si>
    <t>Исполнение на 01.06.2020г.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</si>
</sst>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sz val="10"/>
      <name val="Arial Cyr"/>
      <charset val="204"/>
    </font>
    <font>
      <b/>
      <sz val="10"/>
      <color indexed="8"/>
      <name val="Arial Cyr"/>
      <family val="2"/>
      <charset val="204"/>
    </font>
    <font>
      <b/>
      <sz val="9"/>
      <color indexed="8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right" vertical="top"/>
    </xf>
    <xf numFmtId="2" fontId="3" fillId="2" borderId="4" xfId="0" applyNumberFormat="1" applyFont="1" applyFill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2" fontId="5" fillId="2" borderId="4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4" fontId="1" fillId="2" borderId="5" xfId="0" applyNumberFormat="1" applyFont="1" applyFill="1" applyBorder="1" applyAlignment="1">
      <alignment horizontal="right" vertical="top"/>
    </xf>
    <xf numFmtId="4" fontId="1" fillId="2" borderId="5" xfId="0" applyNumberFormat="1" applyFont="1" applyFill="1" applyBorder="1" applyAlignment="1">
      <alignment horizontal="righ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/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4" fontId="9" fillId="0" borderId="0" xfId="0" applyNumberFormat="1" applyFont="1"/>
    <xf numFmtId="0" fontId="11" fillId="0" borderId="0" xfId="0" applyFont="1"/>
    <xf numFmtId="0" fontId="12" fillId="2" borderId="1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zoomScale="105" zoomScaleNormal="105" workbookViewId="0">
      <selection activeCell="D71" sqref="D71"/>
    </sheetView>
  </sheetViews>
  <sheetFormatPr defaultRowHeight="14.4" x14ac:dyDescent="0.3"/>
  <cols>
    <col min="1" max="1" width="24.77734375" customWidth="1"/>
    <col min="2" max="2" width="79.88671875" customWidth="1"/>
    <col min="3" max="3" width="15.6640625" customWidth="1"/>
    <col min="4" max="4" width="15.33203125" customWidth="1"/>
    <col min="5" max="5" width="14.109375" customWidth="1"/>
  </cols>
  <sheetData>
    <row r="1" spans="1:5" x14ac:dyDescent="0.3">
      <c r="A1" s="61" t="s">
        <v>0</v>
      </c>
      <c r="B1" s="62"/>
      <c r="C1" s="62"/>
      <c r="D1" s="62"/>
      <c r="E1" s="62"/>
    </row>
    <row r="2" spans="1:5" x14ac:dyDescent="0.3">
      <c r="A2" s="63" t="s">
        <v>151</v>
      </c>
      <c r="B2" s="64"/>
      <c r="C2" s="64"/>
      <c r="D2" s="64"/>
      <c r="E2" s="64"/>
    </row>
    <row r="3" spans="1:5" x14ac:dyDescent="0.3">
      <c r="A3" s="1"/>
      <c r="B3" s="2"/>
      <c r="C3" s="3"/>
      <c r="D3" s="3"/>
      <c r="E3" s="3"/>
    </row>
    <row r="4" spans="1:5" ht="26.4" x14ac:dyDescent="0.3">
      <c r="A4" s="4" t="s">
        <v>1</v>
      </c>
      <c r="B4" s="5" t="s">
        <v>2</v>
      </c>
      <c r="C4" s="6" t="s">
        <v>150</v>
      </c>
      <c r="D4" s="6" t="s">
        <v>152</v>
      </c>
      <c r="E4" s="5" t="s">
        <v>3</v>
      </c>
    </row>
    <row r="5" spans="1:5" ht="15" thickBot="1" x14ac:dyDescent="0.35">
      <c r="A5" s="7">
        <v>1</v>
      </c>
      <c r="B5" s="8">
        <v>2</v>
      </c>
      <c r="C5" s="9" t="s">
        <v>4</v>
      </c>
      <c r="D5" s="8" t="s">
        <v>145</v>
      </c>
      <c r="E5" s="8" t="s">
        <v>5</v>
      </c>
    </row>
    <row r="6" spans="1:5" x14ac:dyDescent="0.3">
      <c r="A6" s="10"/>
      <c r="B6" s="11" t="s">
        <v>6</v>
      </c>
      <c r="C6" s="12"/>
      <c r="D6" s="12"/>
      <c r="E6" s="13"/>
    </row>
    <row r="7" spans="1:5" x14ac:dyDescent="0.3">
      <c r="A7" s="14" t="s">
        <v>7</v>
      </c>
      <c r="B7" s="11" t="s">
        <v>8</v>
      </c>
      <c r="C7" s="15">
        <f>SUM(C8+C10+C11+C16+C20+C21+C22+C23+C24+C25+C26+C27+C28)</f>
        <v>311215600</v>
      </c>
      <c r="D7" s="15">
        <f>SUM(D8+D10+D11+D16+D20+D21+D22+D23+D24+D25+D26+D27+D28)</f>
        <v>120101028.14000003</v>
      </c>
      <c r="E7" s="16">
        <f t="shared" ref="E7:E74" si="0">SUM(D7/C7*100)</f>
        <v>38.590940859005791</v>
      </c>
    </row>
    <row r="8" spans="1:5" x14ac:dyDescent="0.3">
      <c r="A8" s="17" t="s">
        <v>9</v>
      </c>
      <c r="B8" s="18" t="s">
        <v>10</v>
      </c>
      <c r="C8" s="19">
        <f>SUM(C9)</f>
        <v>269157600</v>
      </c>
      <c r="D8" s="19">
        <f>SUM(D9)</f>
        <v>95727294.150000006</v>
      </c>
      <c r="E8" s="16">
        <f t="shared" si="0"/>
        <v>35.565517804438741</v>
      </c>
    </row>
    <row r="9" spans="1:5" x14ac:dyDescent="0.3">
      <c r="A9" s="20" t="s">
        <v>11</v>
      </c>
      <c r="B9" s="21" t="s">
        <v>12</v>
      </c>
      <c r="C9" s="22">
        <v>269157600</v>
      </c>
      <c r="D9" s="23">
        <v>95727294.150000006</v>
      </c>
      <c r="E9" s="24">
        <f t="shared" si="0"/>
        <v>35.565517804438741</v>
      </c>
    </row>
    <row r="10" spans="1:5" ht="15" customHeight="1" x14ac:dyDescent="0.3">
      <c r="A10" s="25" t="s">
        <v>13</v>
      </c>
      <c r="B10" s="59" t="s">
        <v>14</v>
      </c>
      <c r="C10" s="26">
        <v>12900000</v>
      </c>
      <c r="D10" s="26">
        <v>4998760.12</v>
      </c>
      <c r="E10" s="16">
        <f t="shared" si="0"/>
        <v>38.750078449612403</v>
      </c>
    </row>
    <row r="11" spans="1:5" x14ac:dyDescent="0.3">
      <c r="A11" s="17" t="s">
        <v>15</v>
      </c>
      <c r="B11" s="18" t="s">
        <v>16</v>
      </c>
      <c r="C11" s="19">
        <f>SUM(C12:C15)</f>
        <v>14840000</v>
      </c>
      <c r="D11" s="19">
        <f>SUM(D12:D15)</f>
        <v>8198318.6699999999</v>
      </c>
      <c r="E11" s="16">
        <f t="shared" si="0"/>
        <v>55.244734973045816</v>
      </c>
    </row>
    <row r="12" spans="1:5" x14ac:dyDescent="0.3">
      <c r="A12" s="20" t="s">
        <v>17</v>
      </c>
      <c r="B12" s="38" t="s">
        <v>146</v>
      </c>
      <c r="C12" s="22">
        <v>8500000</v>
      </c>
      <c r="D12" s="22">
        <v>3510875.37</v>
      </c>
      <c r="E12" s="24">
        <f t="shared" si="0"/>
        <v>41.304416117647058</v>
      </c>
    </row>
    <row r="13" spans="1:5" x14ac:dyDescent="0.3">
      <c r="A13" s="20" t="s">
        <v>18</v>
      </c>
      <c r="B13" s="38" t="s">
        <v>19</v>
      </c>
      <c r="C13" s="22">
        <v>5300000</v>
      </c>
      <c r="D13" s="22">
        <v>3770322.15</v>
      </c>
      <c r="E13" s="24">
        <f t="shared" si="0"/>
        <v>71.138153773584904</v>
      </c>
    </row>
    <row r="14" spans="1:5" x14ac:dyDescent="0.3">
      <c r="A14" s="20" t="s">
        <v>20</v>
      </c>
      <c r="B14" s="38" t="s">
        <v>21</v>
      </c>
      <c r="C14" s="22">
        <v>997000</v>
      </c>
      <c r="D14" s="22">
        <v>883521.15</v>
      </c>
      <c r="E14" s="24">
        <f t="shared" si="0"/>
        <v>88.617968906720165</v>
      </c>
    </row>
    <row r="15" spans="1:5" x14ac:dyDescent="0.3">
      <c r="A15" s="20" t="s">
        <v>22</v>
      </c>
      <c r="B15" s="38" t="s">
        <v>23</v>
      </c>
      <c r="C15" s="22">
        <v>43000</v>
      </c>
      <c r="D15" s="22">
        <v>33600</v>
      </c>
      <c r="E15" s="24">
        <f t="shared" si="0"/>
        <v>78.139534883720927</v>
      </c>
    </row>
    <row r="16" spans="1:5" x14ac:dyDescent="0.3">
      <c r="A16" s="17" t="s">
        <v>24</v>
      </c>
      <c r="B16" s="18" t="s">
        <v>25</v>
      </c>
      <c r="C16" s="27">
        <f>SUM(C17:C19)</f>
        <v>0</v>
      </c>
      <c r="D16" s="27">
        <f>SUM(D17:D19)</f>
        <v>0</v>
      </c>
      <c r="E16" s="16" t="e">
        <f t="shared" si="0"/>
        <v>#DIV/0!</v>
      </c>
    </row>
    <row r="17" spans="1:5" x14ac:dyDescent="0.3">
      <c r="A17" s="20" t="s">
        <v>26</v>
      </c>
      <c r="B17" s="21" t="s">
        <v>147</v>
      </c>
      <c r="C17" s="28">
        <v>0</v>
      </c>
      <c r="D17" s="22">
        <v>0</v>
      </c>
      <c r="E17" s="24" t="e">
        <f t="shared" si="0"/>
        <v>#DIV/0!</v>
      </c>
    </row>
    <row r="18" spans="1:5" x14ac:dyDescent="0.3">
      <c r="A18" s="20" t="s">
        <v>148</v>
      </c>
      <c r="B18" s="21" t="s">
        <v>143</v>
      </c>
      <c r="C18" s="28">
        <v>0</v>
      </c>
      <c r="D18" s="22">
        <v>0</v>
      </c>
      <c r="E18" s="24"/>
    </row>
    <row r="19" spans="1:5" x14ac:dyDescent="0.3">
      <c r="A19" s="20" t="s">
        <v>27</v>
      </c>
      <c r="B19" s="21" t="s">
        <v>28</v>
      </c>
      <c r="C19" s="22">
        <v>0</v>
      </c>
      <c r="D19" s="22">
        <v>0</v>
      </c>
      <c r="E19" s="24" t="e">
        <f t="shared" si="0"/>
        <v>#DIV/0!</v>
      </c>
    </row>
    <row r="20" spans="1:5" ht="13.2" customHeight="1" x14ac:dyDescent="0.3">
      <c r="A20" s="25" t="s">
        <v>29</v>
      </c>
      <c r="B20" s="59" t="s">
        <v>30</v>
      </c>
      <c r="C20" s="26">
        <v>318000</v>
      </c>
      <c r="D20" s="26">
        <v>0</v>
      </c>
      <c r="E20" s="24">
        <f t="shared" si="0"/>
        <v>0</v>
      </c>
    </row>
    <row r="21" spans="1:5" x14ac:dyDescent="0.3">
      <c r="A21" s="17" t="s">
        <v>31</v>
      </c>
      <c r="B21" s="18" t="s">
        <v>32</v>
      </c>
      <c r="C21" s="19">
        <v>4190000</v>
      </c>
      <c r="D21" s="19">
        <v>1349465.62</v>
      </c>
      <c r="E21" s="16">
        <f t="shared" si="0"/>
        <v>32.206816706443917</v>
      </c>
    </row>
    <row r="22" spans="1:5" ht="24" x14ac:dyDescent="0.3">
      <c r="A22" s="17" t="s">
        <v>33</v>
      </c>
      <c r="B22" s="29" t="s">
        <v>34</v>
      </c>
      <c r="C22" s="27">
        <v>0</v>
      </c>
      <c r="D22" s="27">
        <v>0</v>
      </c>
      <c r="E22" s="16"/>
    </row>
    <row r="23" spans="1:5" ht="24" x14ac:dyDescent="0.3">
      <c r="A23" s="17" t="s">
        <v>35</v>
      </c>
      <c r="B23" s="29" t="s">
        <v>36</v>
      </c>
      <c r="C23" s="19">
        <v>7806000</v>
      </c>
      <c r="D23" s="19">
        <v>2304328.5299999998</v>
      </c>
      <c r="E23" s="16">
        <f t="shared" si="0"/>
        <v>29.519965795541886</v>
      </c>
    </row>
    <row r="24" spans="1:5" x14ac:dyDescent="0.3">
      <c r="A24" s="17" t="s">
        <v>37</v>
      </c>
      <c r="B24" s="29" t="s">
        <v>38</v>
      </c>
      <c r="C24" s="19">
        <v>849000</v>
      </c>
      <c r="D24" s="19">
        <v>1249935.45</v>
      </c>
      <c r="E24" s="16">
        <f t="shared" si="0"/>
        <v>147.22443462897525</v>
      </c>
    </row>
    <row r="25" spans="1:5" x14ac:dyDescent="0.3">
      <c r="A25" s="30" t="s">
        <v>39</v>
      </c>
      <c r="B25" s="31" t="s">
        <v>40</v>
      </c>
      <c r="C25" s="19">
        <v>0</v>
      </c>
      <c r="D25" s="19">
        <v>599271</v>
      </c>
      <c r="E25" s="16"/>
    </row>
    <row r="26" spans="1:5" x14ac:dyDescent="0.3">
      <c r="A26" s="30" t="s">
        <v>41</v>
      </c>
      <c r="B26" s="31" t="s">
        <v>42</v>
      </c>
      <c r="C26" s="32">
        <v>1012000</v>
      </c>
      <c r="D26" s="19">
        <v>4928955.6500000004</v>
      </c>
      <c r="E26" s="16">
        <f t="shared" si="0"/>
        <v>487.05095355731231</v>
      </c>
    </row>
    <row r="27" spans="1:5" x14ac:dyDescent="0.3">
      <c r="A27" s="30" t="s">
        <v>43</v>
      </c>
      <c r="B27" s="31" t="s">
        <v>44</v>
      </c>
      <c r="C27" s="33">
        <v>110000</v>
      </c>
      <c r="D27" s="19">
        <v>510013.75</v>
      </c>
      <c r="E27" s="16">
        <f t="shared" si="0"/>
        <v>463.64886363636361</v>
      </c>
    </row>
    <row r="28" spans="1:5" x14ac:dyDescent="0.3">
      <c r="A28" s="30" t="s">
        <v>45</v>
      </c>
      <c r="B28" s="31" t="s">
        <v>46</v>
      </c>
      <c r="C28" s="33">
        <v>33000</v>
      </c>
      <c r="D28" s="32">
        <v>234685.2</v>
      </c>
      <c r="E28" s="16">
        <f t="shared" si="0"/>
        <v>711.1672727272728</v>
      </c>
    </row>
    <row r="29" spans="1:5" x14ac:dyDescent="0.3">
      <c r="A29" s="30" t="s">
        <v>47</v>
      </c>
      <c r="B29" s="34" t="s">
        <v>48</v>
      </c>
      <c r="C29" s="33">
        <v>565929699.97000003</v>
      </c>
      <c r="D29" s="33">
        <v>322551031.70999998</v>
      </c>
      <c r="E29" s="16">
        <f t="shared" si="0"/>
        <v>56.994893840542105</v>
      </c>
    </row>
    <row r="30" spans="1:5" x14ac:dyDescent="0.3">
      <c r="A30" s="17" t="s">
        <v>49</v>
      </c>
      <c r="B30" s="34" t="s">
        <v>50</v>
      </c>
      <c r="C30" s="27">
        <f>SUM(C7+C29)</f>
        <v>877145299.97000003</v>
      </c>
      <c r="D30" s="27">
        <f>SUM(D7+D29)</f>
        <v>442652059.85000002</v>
      </c>
      <c r="E30" s="16">
        <f t="shared" si="0"/>
        <v>50.465078005336117</v>
      </c>
    </row>
    <row r="31" spans="1:5" x14ac:dyDescent="0.3">
      <c r="A31" s="17"/>
      <c r="B31" s="35" t="s">
        <v>51</v>
      </c>
      <c r="C31" s="28"/>
      <c r="D31" s="28"/>
      <c r="E31" s="16"/>
    </row>
    <row r="32" spans="1:5" x14ac:dyDescent="0.3">
      <c r="A32" s="17" t="s">
        <v>52</v>
      </c>
      <c r="B32" s="36" t="s">
        <v>53</v>
      </c>
      <c r="C32" s="27">
        <f>SUM(C33:C40)</f>
        <v>70754353.689999998</v>
      </c>
      <c r="D32" s="27">
        <f>SUM(D33:D40)</f>
        <v>23713097.260000002</v>
      </c>
      <c r="E32" s="16">
        <f t="shared" si="0"/>
        <v>33.514682875764109</v>
      </c>
    </row>
    <row r="33" spans="1:5" ht="25.8" customHeight="1" x14ac:dyDescent="0.3">
      <c r="A33" s="20" t="s">
        <v>54</v>
      </c>
      <c r="B33" s="37" t="s">
        <v>55</v>
      </c>
      <c r="C33" s="28">
        <v>2081000</v>
      </c>
      <c r="D33" s="28">
        <v>674020.26</v>
      </c>
      <c r="E33" s="24">
        <f t="shared" si="0"/>
        <v>32.389248438250839</v>
      </c>
    </row>
    <row r="34" spans="1:5" ht="25.8" customHeight="1" x14ac:dyDescent="0.3">
      <c r="A34" s="20" t="s">
        <v>56</v>
      </c>
      <c r="B34" s="37" t="s">
        <v>57</v>
      </c>
      <c r="C34" s="28">
        <v>12599856.619999999</v>
      </c>
      <c r="D34" s="28">
        <v>5406134.21</v>
      </c>
      <c r="E34" s="24">
        <f t="shared" si="0"/>
        <v>42.906315310118195</v>
      </c>
    </row>
    <row r="35" spans="1:5" ht="25.8" customHeight="1" x14ac:dyDescent="0.3">
      <c r="A35" s="20" t="s">
        <v>58</v>
      </c>
      <c r="B35" s="38" t="s">
        <v>59</v>
      </c>
      <c r="C35" s="28">
        <v>21492341.870000001</v>
      </c>
      <c r="D35" s="28">
        <v>8861019.5099999998</v>
      </c>
      <c r="E35" s="24">
        <f t="shared" si="0"/>
        <v>41.228729580039939</v>
      </c>
    </row>
    <row r="36" spans="1:5" x14ac:dyDescent="0.3">
      <c r="A36" s="20" t="s">
        <v>60</v>
      </c>
      <c r="B36" s="38" t="s">
        <v>61</v>
      </c>
      <c r="C36" s="28">
        <v>21500</v>
      </c>
      <c r="D36" s="28">
        <v>17490</v>
      </c>
      <c r="E36" s="24">
        <f t="shared" si="0"/>
        <v>81.348837209302332</v>
      </c>
    </row>
    <row r="37" spans="1:5" ht="27" customHeight="1" x14ac:dyDescent="0.3">
      <c r="A37" s="20" t="s">
        <v>62</v>
      </c>
      <c r="B37" s="37" t="s">
        <v>63</v>
      </c>
      <c r="C37" s="28">
        <v>6737912</v>
      </c>
      <c r="D37" s="28">
        <v>3314254.69</v>
      </c>
      <c r="E37" s="24">
        <f t="shared" si="0"/>
        <v>49.188156360605475</v>
      </c>
    </row>
    <row r="38" spans="1:5" x14ac:dyDescent="0.3">
      <c r="A38" s="20" t="s">
        <v>64</v>
      </c>
      <c r="B38" s="37" t="s">
        <v>65</v>
      </c>
      <c r="C38" s="28">
        <v>0</v>
      </c>
      <c r="D38" s="28">
        <v>0</v>
      </c>
      <c r="E38" s="24" t="e">
        <f t="shared" si="0"/>
        <v>#DIV/0!</v>
      </c>
    </row>
    <row r="39" spans="1:5" x14ac:dyDescent="0.3">
      <c r="A39" s="20" t="s">
        <v>66</v>
      </c>
      <c r="B39" s="39" t="s">
        <v>67</v>
      </c>
      <c r="C39" s="28">
        <v>2845894.47</v>
      </c>
      <c r="D39" s="28">
        <v>0</v>
      </c>
      <c r="E39" s="24">
        <f t="shared" si="0"/>
        <v>0</v>
      </c>
    </row>
    <row r="40" spans="1:5" x14ac:dyDescent="0.3">
      <c r="A40" s="20" t="s">
        <v>68</v>
      </c>
      <c r="B40" s="38" t="s">
        <v>69</v>
      </c>
      <c r="C40" s="28">
        <v>24975848.73</v>
      </c>
      <c r="D40" s="28">
        <v>5440178.5899999999</v>
      </c>
      <c r="E40" s="24">
        <f t="shared" si="0"/>
        <v>21.781756643430793</v>
      </c>
    </row>
    <row r="41" spans="1:5" x14ac:dyDescent="0.3">
      <c r="A41" s="17" t="s">
        <v>70</v>
      </c>
      <c r="B41" s="36" t="s">
        <v>71</v>
      </c>
      <c r="C41" s="27">
        <v>1196900</v>
      </c>
      <c r="D41" s="27">
        <v>598450</v>
      </c>
      <c r="E41" s="16">
        <f t="shared" si="0"/>
        <v>50</v>
      </c>
    </row>
    <row r="42" spans="1:5" x14ac:dyDescent="0.3">
      <c r="A42" s="17" t="s">
        <v>72</v>
      </c>
      <c r="B42" s="36" t="s">
        <v>73</v>
      </c>
      <c r="C42" s="27">
        <f>SUM(C43:C45)</f>
        <v>2972126.21</v>
      </c>
      <c r="D42" s="27">
        <f>SUM(D43:D45)</f>
        <v>1154435.75</v>
      </c>
      <c r="E42" s="16">
        <f t="shared" si="0"/>
        <v>38.8420836946894</v>
      </c>
    </row>
    <row r="43" spans="1:5" ht="24.6" customHeight="1" x14ac:dyDescent="0.3">
      <c r="A43" s="40" t="s">
        <v>74</v>
      </c>
      <c r="B43" s="38" t="s">
        <v>75</v>
      </c>
      <c r="C43" s="28">
        <v>2007004.29</v>
      </c>
      <c r="D43" s="28">
        <v>743995.56</v>
      </c>
      <c r="E43" s="24">
        <f t="shared" si="0"/>
        <v>37.069953647184285</v>
      </c>
    </row>
    <row r="44" spans="1:5" x14ac:dyDescent="0.3">
      <c r="A44" s="41" t="s">
        <v>76</v>
      </c>
      <c r="B44" s="38" t="s">
        <v>144</v>
      </c>
      <c r="C44" s="28">
        <v>0</v>
      </c>
      <c r="D44" s="28">
        <v>0</v>
      </c>
      <c r="E44" s="24" t="e">
        <f t="shared" si="0"/>
        <v>#DIV/0!</v>
      </c>
    </row>
    <row r="45" spans="1:5" x14ac:dyDescent="0.3">
      <c r="A45" s="20" t="s">
        <v>77</v>
      </c>
      <c r="B45" s="38" t="s">
        <v>78</v>
      </c>
      <c r="C45" s="28">
        <v>965121.92</v>
      </c>
      <c r="D45" s="28">
        <v>410440.19</v>
      </c>
      <c r="E45" s="24">
        <f t="shared" si="0"/>
        <v>42.527289194716452</v>
      </c>
    </row>
    <row r="46" spans="1:5" x14ac:dyDescent="0.3">
      <c r="A46" s="25" t="s">
        <v>79</v>
      </c>
      <c r="B46" s="42" t="s">
        <v>80</v>
      </c>
      <c r="C46" s="43">
        <f>SUM(C47:C51)</f>
        <v>25968355.369999997</v>
      </c>
      <c r="D46" s="43">
        <f>SUM(D47:D51)</f>
        <v>2983775.1</v>
      </c>
      <c r="E46" s="16">
        <f t="shared" si="0"/>
        <v>11.490042621054906</v>
      </c>
    </row>
    <row r="47" spans="1:5" x14ac:dyDescent="0.3">
      <c r="A47" s="44" t="s">
        <v>133</v>
      </c>
      <c r="B47" s="45" t="s">
        <v>138</v>
      </c>
      <c r="C47" s="46">
        <v>1755900</v>
      </c>
      <c r="D47" s="46">
        <v>0</v>
      </c>
      <c r="E47" s="24">
        <f t="shared" si="0"/>
        <v>0</v>
      </c>
    </row>
    <row r="48" spans="1:5" x14ac:dyDescent="0.3">
      <c r="A48" s="44" t="s">
        <v>134</v>
      </c>
      <c r="B48" s="45" t="s">
        <v>135</v>
      </c>
      <c r="C48" s="46">
        <v>1248500</v>
      </c>
      <c r="D48" s="46">
        <v>0</v>
      </c>
      <c r="E48" s="24">
        <f t="shared" si="0"/>
        <v>0</v>
      </c>
    </row>
    <row r="49" spans="1:5" x14ac:dyDescent="0.3">
      <c r="A49" s="44" t="s">
        <v>141</v>
      </c>
      <c r="B49" s="45" t="s">
        <v>142</v>
      </c>
      <c r="C49" s="46">
        <v>5806600</v>
      </c>
      <c r="D49" s="46">
        <v>2650960.1</v>
      </c>
      <c r="E49" s="24">
        <f t="shared" si="0"/>
        <v>45.654257224537595</v>
      </c>
    </row>
    <row r="50" spans="1:5" x14ac:dyDescent="0.3">
      <c r="A50" s="44" t="s">
        <v>136</v>
      </c>
      <c r="B50" s="45" t="s">
        <v>137</v>
      </c>
      <c r="C50" s="46">
        <v>14657355.369999999</v>
      </c>
      <c r="D50" s="46">
        <v>332815</v>
      </c>
      <c r="E50" s="24">
        <f>SUM(D50/C50*100)</f>
        <v>2.2706347195565062</v>
      </c>
    </row>
    <row r="51" spans="1:5" x14ac:dyDescent="0.3">
      <c r="A51" s="44" t="s">
        <v>139</v>
      </c>
      <c r="B51" s="45" t="s">
        <v>140</v>
      </c>
      <c r="C51" s="46">
        <v>2500000</v>
      </c>
      <c r="D51" s="46">
        <v>0</v>
      </c>
      <c r="E51" s="24">
        <f>SUM(D51/C51*100)</f>
        <v>0</v>
      </c>
    </row>
    <row r="52" spans="1:5" x14ac:dyDescent="0.3">
      <c r="A52" s="17" t="s">
        <v>81</v>
      </c>
      <c r="B52" s="36" t="s">
        <v>82</v>
      </c>
      <c r="C52" s="27">
        <f>SUM(C53:C56)</f>
        <v>10546161.699999999</v>
      </c>
      <c r="D52" s="27">
        <f>SUM(D53:D56)</f>
        <v>1293381.7</v>
      </c>
      <c r="E52" s="16">
        <f t="shared" si="0"/>
        <v>12.264004068892667</v>
      </c>
    </row>
    <row r="53" spans="1:5" x14ac:dyDescent="0.3">
      <c r="A53" s="20" t="s">
        <v>83</v>
      </c>
      <c r="B53" s="38" t="s">
        <v>84</v>
      </c>
      <c r="C53" s="28">
        <v>7792800</v>
      </c>
      <c r="D53" s="28">
        <v>184800</v>
      </c>
      <c r="E53" s="24">
        <f t="shared" si="0"/>
        <v>2.3714197720973207</v>
      </c>
    </row>
    <row r="54" spans="1:5" x14ac:dyDescent="0.3">
      <c r="A54" s="20" t="s">
        <v>85</v>
      </c>
      <c r="B54" s="38" t="s">
        <v>86</v>
      </c>
      <c r="C54" s="28">
        <v>1034522.93</v>
      </c>
      <c r="D54" s="28">
        <v>160442.93</v>
      </c>
      <c r="E54" s="24">
        <f t="shared" si="0"/>
        <v>15.508880987297205</v>
      </c>
    </row>
    <row r="55" spans="1:5" x14ac:dyDescent="0.3">
      <c r="A55" s="20" t="s">
        <v>87</v>
      </c>
      <c r="B55" s="38" t="s">
        <v>88</v>
      </c>
      <c r="C55" s="28">
        <v>1718838.77</v>
      </c>
      <c r="D55" s="28">
        <v>948138.77</v>
      </c>
      <c r="E55" s="24">
        <f t="shared" si="0"/>
        <v>55.161588541547736</v>
      </c>
    </row>
    <row r="56" spans="1:5" x14ac:dyDescent="0.3">
      <c r="A56" s="20" t="s">
        <v>89</v>
      </c>
      <c r="B56" s="38" t="s">
        <v>90</v>
      </c>
      <c r="C56" s="28">
        <v>0</v>
      </c>
      <c r="D56" s="28">
        <v>0</v>
      </c>
      <c r="E56" s="24" t="e">
        <f t="shared" si="0"/>
        <v>#DIV/0!</v>
      </c>
    </row>
    <row r="57" spans="1:5" x14ac:dyDescent="0.3">
      <c r="A57" s="17" t="s">
        <v>91</v>
      </c>
      <c r="B57" s="36" t="s">
        <v>92</v>
      </c>
      <c r="C57" s="27">
        <f>SUM(C58)</f>
        <v>1345000</v>
      </c>
      <c r="D57" s="27">
        <f>SUM(D58)</f>
        <v>0</v>
      </c>
      <c r="E57" s="16">
        <f t="shared" si="0"/>
        <v>0</v>
      </c>
    </row>
    <row r="58" spans="1:5" x14ac:dyDescent="0.3">
      <c r="A58" s="20" t="s">
        <v>93</v>
      </c>
      <c r="B58" s="38" t="s">
        <v>94</v>
      </c>
      <c r="C58" s="28">
        <v>1345000</v>
      </c>
      <c r="D58" s="28">
        <v>0</v>
      </c>
      <c r="E58" s="24">
        <f t="shared" si="0"/>
        <v>0</v>
      </c>
    </row>
    <row r="59" spans="1:5" x14ac:dyDescent="0.3">
      <c r="A59" s="17" t="s">
        <v>95</v>
      </c>
      <c r="B59" s="36" t="s">
        <v>96</v>
      </c>
      <c r="C59" s="27">
        <f>SUM(C60:C64)</f>
        <v>575157238.94000006</v>
      </c>
      <c r="D59" s="27">
        <f>SUM(D60:D64)</f>
        <v>318165265.45000005</v>
      </c>
      <c r="E59" s="16">
        <f t="shared" si="0"/>
        <v>55.317962447342296</v>
      </c>
    </row>
    <row r="60" spans="1:5" x14ac:dyDescent="0.3">
      <c r="A60" s="20" t="s">
        <v>97</v>
      </c>
      <c r="B60" s="38" t="s">
        <v>98</v>
      </c>
      <c r="C60" s="28">
        <v>182537406.88</v>
      </c>
      <c r="D60" s="28">
        <v>99440610.420000002</v>
      </c>
      <c r="E60" s="24">
        <f t="shared" si="0"/>
        <v>54.476839635052009</v>
      </c>
    </row>
    <row r="61" spans="1:5" x14ac:dyDescent="0.3">
      <c r="A61" s="20" t="s">
        <v>99</v>
      </c>
      <c r="B61" s="38" t="s">
        <v>100</v>
      </c>
      <c r="C61" s="28">
        <v>311270529.33999997</v>
      </c>
      <c r="D61" s="28">
        <v>182772275.61000001</v>
      </c>
      <c r="E61" s="24">
        <f t="shared" si="0"/>
        <v>58.718143345449306</v>
      </c>
    </row>
    <row r="62" spans="1:5" x14ac:dyDescent="0.3">
      <c r="A62" s="20" t="s">
        <v>131</v>
      </c>
      <c r="B62" s="38" t="s">
        <v>132</v>
      </c>
      <c r="C62" s="28">
        <v>31097156.52</v>
      </c>
      <c r="D62" s="28">
        <v>18605068.510000002</v>
      </c>
      <c r="E62" s="24">
        <f t="shared" si="0"/>
        <v>59.828841579242898</v>
      </c>
    </row>
    <row r="63" spans="1:5" x14ac:dyDescent="0.3">
      <c r="A63" s="20" t="s">
        <v>101</v>
      </c>
      <c r="B63" s="38" t="s">
        <v>102</v>
      </c>
      <c r="C63" s="28">
        <v>22349450</v>
      </c>
      <c r="D63" s="28">
        <v>6385220.4299999997</v>
      </c>
      <c r="E63" s="24">
        <f t="shared" si="0"/>
        <v>28.569921989131725</v>
      </c>
    </row>
    <row r="64" spans="1:5" x14ac:dyDescent="0.3">
      <c r="A64" s="20" t="s">
        <v>103</v>
      </c>
      <c r="B64" s="38" t="s">
        <v>104</v>
      </c>
      <c r="C64" s="28">
        <v>27902696.199999999</v>
      </c>
      <c r="D64" s="28">
        <v>10962090.48</v>
      </c>
      <c r="E64" s="24">
        <f t="shared" si="0"/>
        <v>39.286850279364756</v>
      </c>
    </row>
    <row r="65" spans="1:5" x14ac:dyDescent="0.3">
      <c r="A65" s="17" t="s">
        <v>105</v>
      </c>
      <c r="B65" s="36" t="s">
        <v>106</v>
      </c>
      <c r="C65" s="27">
        <f>SUM(C66:C67)</f>
        <v>93016179.400000006</v>
      </c>
      <c r="D65" s="27">
        <f>SUM(D66:D67)</f>
        <v>34803041.410000004</v>
      </c>
      <c r="E65" s="16">
        <f t="shared" si="0"/>
        <v>37.416115813933338</v>
      </c>
    </row>
    <row r="66" spans="1:5" x14ac:dyDescent="0.3">
      <c r="A66" s="20" t="s">
        <v>107</v>
      </c>
      <c r="B66" s="38" t="s">
        <v>108</v>
      </c>
      <c r="C66" s="28">
        <v>90934179.400000006</v>
      </c>
      <c r="D66" s="28">
        <v>34078385.030000001</v>
      </c>
      <c r="E66" s="24">
        <f t="shared" si="0"/>
        <v>37.475881186650923</v>
      </c>
    </row>
    <row r="67" spans="1:5" x14ac:dyDescent="0.3">
      <c r="A67" s="20" t="s">
        <v>109</v>
      </c>
      <c r="B67" s="38" t="s">
        <v>110</v>
      </c>
      <c r="C67" s="28">
        <v>2082000</v>
      </c>
      <c r="D67" s="28">
        <v>724656.38</v>
      </c>
      <c r="E67" s="24">
        <f t="shared" si="0"/>
        <v>34.805781940441882</v>
      </c>
    </row>
    <row r="68" spans="1:5" x14ac:dyDescent="0.3">
      <c r="A68" s="17" t="s">
        <v>111</v>
      </c>
      <c r="B68" s="36" t="s">
        <v>112</v>
      </c>
      <c r="C68" s="27">
        <f>SUM(C69:C69)</f>
        <v>543900</v>
      </c>
      <c r="D68" s="27">
        <f>SUM(D69:D69)</f>
        <v>0</v>
      </c>
      <c r="E68" s="16">
        <f t="shared" si="0"/>
        <v>0</v>
      </c>
    </row>
    <row r="69" spans="1:5" x14ac:dyDescent="0.3">
      <c r="A69" s="20" t="s">
        <v>113</v>
      </c>
      <c r="B69" s="38" t="s">
        <v>114</v>
      </c>
      <c r="C69" s="28">
        <v>543900</v>
      </c>
      <c r="D69" s="28">
        <v>0</v>
      </c>
      <c r="E69" s="24">
        <f t="shared" si="0"/>
        <v>0</v>
      </c>
    </row>
    <row r="70" spans="1:5" x14ac:dyDescent="0.3">
      <c r="A70" s="17" t="s">
        <v>115</v>
      </c>
      <c r="B70" s="36" t="s">
        <v>116</v>
      </c>
      <c r="C70" s="27">
        <f>SUM(C71:C73)</f>
        <v>27421200</v>
      </c>
      <c r="D70" s="27">
        <f>SUM(D71:D73)</f>
        <v>8410414.9900000002</v>
      </c>
      <c r="E70" s="16">
        <f t="shared" si="0"/>
        <v>30.671214206526336</v>
      </c>
    </row>
    <row r="71" spans="1:5" x14ac:dyDescent="0.3">
      <c r="A71" s="44" t="s">
        <v>117</v>
      </c>
      <c r="B71" s="45" t="s">
        <v>118</v>
      </c>
      <c r="C71" s="46">
        <v>514500</v>
      </c>
      <c r="D71" s="46">
        <v>231613.8</v>
      </c>
      <c r="E71" s="24">
        <f t="shared" si="0"/>
        <v>45.017259475218658</v>
      </c>
    </row>
    <row r="72" spans="1:5" x14ac:dyDescent="0.3">
      <c r="A72" s="20" t="s">
        <v>119</v>
      </c>
      <c r="B72" s="38" t="s">
        <v>120</v>
      </c>
      <c r="C72" s="28">
        <v>431400</v>
      </c>
      <c r="D72" s="28">
        <v>2542</v>
      </c>
      <c r="E72" s="24">
        <f t="shared" si="0"/>
        <v>0.58924432081594813</v>
      </c>
    </row>
    <row r="73" spans="1:5" x14ac:dyDescent="0.3">
      <c r="A73" s="20" t="s">
        <v>121</v>
      </c>
      <c r="B73" s="47" t="s">
        <v>122</v>
      </c>
      <c r="C73" s="28">
        <v>26475300</v>
      </c>
      <c r="D73" s="28">
        <v>8176259.1900000004</v>
      </c>
      <c r="E73" s="24">
        <f t="shared" si="0"/>
        <v>30.882593171748763</v>
      </c>
    </row>
    <row r="74" spans="1:5" x14ac:dyDescent="0.3">
      <c r="A74" s="25" t="s">
        <v>123</v>
      </c>
      <c r="B74" s="48" t="s">
        <v>124</v>
      </c>
      <c r="C74" s="43">
        <v>57410779.350000001</v>
      </c>
      <c r="D74" s="43">
        <v>20478667.91</v>
      </c>
      <c r="E74" s="16">
        <f t="shared" si="0"/>
        <v>35.670423118894654</v>
      </c>
    </row>
    <row r="75" spans="1:5" x14ac:dyDescent="0.3">
      <c r="A75" s="17" t="s">
        <v>125</v>
      </c>
      <c r="B75" s="49" t="s">
        <v>149</v>
      </c>
      <c r="C75" s="27">
        <v>25199000</v>
      </c>
      <c r="D75" s="27">
        <v>16102733.4</v>
      </c>
      <c r="E75" s="16">
        <f t="shared" ref="E75" si="1">SUM(D75/C75*100)</f>
        <v>63.902271518711061</v>
      </c>
    </row>
    <row r="76" spans="1:5" x14ac:dyDescent="0.3">
      <c r="A76" s="17" t="s">
        <v>126</v>
      </c>
      <c r="B76" s="50" t="s">
        <v>127</v>
      </c>
      <c r="C76" s="27">
        <f>SUM(C32,C41,C42,C46,C52,C57,C59,C65,C68,C70,C74,C75)</f>
        <v>891531194.66000009</v>
      </c>
      <c r="D76" s="60">
        <f>SUM(D32,D41,D42,D46,D52,D57,D59,D65,D68,D70,D74,D75)</f>
        <v>427703262.97000009</v>
      </c>
      <c r="E76" s="24">
        <f>SUM(D76/C76*100)</f>
        <v>47.974009830706109</v>
      </c>
    </row>
    <row r="77" spans="1:5" x14ac:dyDescent="0.3">
      <c r="A77" s="14"/>
      <c r="B77" s="50" t="s">
        <v>128</v>
      </c>
      <c r="C77" s="27">
        <f>SUM(C30-C76)</f>
        <v>-14385894.690000057</v>
      </c>
      <c r="D77" s="27">
        <f>SUM(D30-D76)</f>
        <v>14948796.879999936</v>
      </c>
      <c r="E77" s="51"/>
    </row>
    <row r="78" spans="1:5" ht="9" customHeight="1" x14ac:dyDescent="0.3">
      <c r="A78" s="52"/>
      <c r="B78" s="53"/>
      <c r="C78" s="54"/>
      <c r="D78" s="54"/>
      <c r="E78" s="54"/>
    </row>
    <row r="79" spans="1:5" ht="22.2" customHeight="1" x14ac:dyDescent="0.3">
      <c r="A79" s="55"/>
      <c r="B79" s="56"/>
      <c r="C79" s="57"/>
      <c r="D79" s="54"/>
      <c r="E79" s="54"/>
    </row>
    <row r="80" spans="1:5" x14ac:dyDescent="0.3">
      <c r="A80" s="65" t="s">
        <v>129</v>
      </c>
      <c r="B80" s="65"/>
      <c r="C80" s="58" t="s">
        <v>130</v>
      </c>
    </row>
  </sheetData>
  <mergeCells count="3">
    <mergeCell ref="A1:E1"/>
    <mergeCell ref="A2:E2"/>
    <mergeCell ref="A80:B80"/>
  </mergeCells>
  <pageMargins left="0.70866141732283472" right="0.11811023622047245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2021-01-19T06:15:22Z</dcterms:modified>
</cp:coreProperties>
</file>