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635" activeTab="0"/>
  </bookViews>
  <sheets>
    <sheet name="на 1 октября" sheetId="1" r:id="rId1"/>
  </sheets>
  <definedNames/>
  <calcPr fullCalcOnLoad="1"/>
</workbook>
</file>

<file path=xl/sharedStrings.xml><?xml version="1.0" encoding="utf-8"?>
<sst xmlns="http://schemas.openxmlformats.org/spreadsheetml/2006/main" count="159" uniqueCount="159">
  <si>
    <t>Классификация</t>
  </si>
  <si>
    <t>Наименование показателей</t>
  </si>
  <si>
    <t>% к годовому объему</t>
  </si>
  <si>
    <t>3</t>
  </si>
  <si>
    <t>5</t>
  </si>
  <si>
    <t>Раздел 1. ДОХОДЫ</t>
  </si>
  <si>
    <t xml:space="preserve"> Д О Х О Д Ы</t>
  </si>
  <si>
    <t>НАЛОГИ НА ПРИБЫЛЬ, ДОХОДЫ</t>
  </si>
  <si>
    <t>Налог на доходы физических лиц</t>
  </si>
  <si>
    <t>НАЛОГИ НА СОВОКУПНЫЙ ДОХОД</t>
  </si>
  <si>
    <t>НАЛОГИ НА ИМУЩЕСТВО</t>
  </si>
  <si>
    <t>Налоги на имущество физических лиц</t>
  </si>
  <si>
    <t>Земельный налог</t>
  </si>
  <si>
    <t>ГОСУДАРСТВЕННАЯ ПОШЛИНА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</si>
  <si>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</si>
  <si>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</si>
  <si>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</si>
  <si>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ОКАЗАНИЯ ПЛАТНЫХ УСЛУГ И КОМПЕНСАЦИИ ЗАТРАТ ГОСУДАРСТВА</t>
  </si>
  <si>
    <t>ШТРАФЫ, САНКЦИИ, ВОЗМЕЩЕНИЕ УЩЕРБА</t>
  </si>
  <si>
    <t>ПРОЧИЕ  НЕНАЛОГОВЫЕ  ДОХОДЫ</t>
  </si>
  <si>
    <t>БЕЗВОЗМЕЗДНЫЕ ПОСТУПЛЕНИЯ</t>
  </si>
  <si>
    <t>ИТОГО ДОХОДОВ</t>
  </si>
  <si>
    <t>Раздел 2. Р А С Х О Д Ы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</si>
  <si>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</si>
  <si>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</si>
  <si>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</si>
  <si>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органа местного самоуправления</t>
  </si>
  <si>
    <t>0103</t>
  </si>
  <si>
    <t>Функционирование законодательных (представительных) органов государственной власти и местного самоуправления</t>
  </si>
  <si>
    <t xml:space="preserve">0104      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</si>
  <si>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</si>
  <si>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0105</t>
  </si>
  <si>
    <t>Судебная система</t>
  </si>
  <si>
    <t>Другие общегосударственные вопросы</t>
  </si>
  <si>
    <t>0300</t>
  </si>
  <si>
    <t>Национальная безопасность и правоохранительная деятельность</t>
  </si>
  <si>
    <t>0500</t>
  </si>
  <si>
    <t>Жилищно-коммунальное хозяйство</t>
  </si>
  <si>
    <t>0501</t>
  </si>
  <si>
    <t>Жилищное хозяйство</t>
  </si>
  <si>
    <t>0700</t>
  </si>
  <si>
    <t>Образование</t>
  </si>
  <si>
    <t>0701</t>
  </si>
  <si>
    <t>Дошкольное образование</t>
  </si>
  <si>
    <t>0702</t>
  </si>
  <si>
    <t>Общее образование</t>
  </si>
  <si>
    <t>0707</t>
  </si>
  <si>
    <t>Молодежная политика и оздоровление детей</t>
  </si>
  <si>
    <t>0709</t>
  </si>
  <si>
    <t>Другие вопросы в области образования</t>
  </si>
  <si>
    <t>0800</t>
  </si>
  <si>
    <t>0801</t>
  </si>
  <si>
    <t xml:space="preserve">Культура </t>
  </si>
  <si>
    <t>0900</t>
  </si>
  <si>
    <t>1000</t>
  </si>
  <si>
    <t>Социальная политика</t>
  </si>
  <si>
    <t>1003</t>
  </si>
  <si>
    <t>Социальное обеспечение населения</t>
  </si>
  <si>
    <t>9600</t>
  </si>
  <si>
    <t>ИТОГО РАСХОДОВ</t>
  </si>
  <si>
    <t>Единый налог на вмененный доход для отдельных видов деятельности</t>
  </si>
  <si>
    <t>Единый сельскохозяйственный налог</t>
  </si>
  <si>
    <t>СВЕДЕНИЯ</t>
  </si>
  <si>
    <t>Национальная оборона</t>
  </si>
  <si>
    <t>0200</t>
  </si>
  <si>
    <t>0106</t>
  </si>
  <si>
    <t>Обеспечение деятельности финансовых, налоговых органов</t>
  </si>
  <si>
    <t>ВОЗВРАТ ОСТАТКОВ СУБСИДИЙ И СУБВЕНЦИЙ ПРОШЛЫХ ЛЕТ</t>
  </si>
  <si>
    <t>ДОХОДЫ ОТ ПРОДАЖИ МАТЕРИАЛЬНЫХ И НЕМАТЕРИАЛЬНЫХ АКТИВОВ</t>
  </si>
  <si>
    <t>0503</t>
  </si>
  <si>
    <t>Благоустройство</t>
  </si>
  <si>
    <t>0907</t>
  </si>
  <si>
    <t>Налог, с приминением упрощенной системы налогооблажения</t>
  </si>
  <si>
    <t>ДЕФИЦИТ / ПРОФИЦИТ</t>
  </si>
  <si>
    <t>1100</t>
  </si>
  <si>
    <t>0600</t>
  </si>
  <si>
    <t>Охрана окружающей среды</t>
  </si>
  <si>
    <t>0603</t>
  </si>
  <si>
    <t>Охрана объектов растительного и животного мира и среды их обитания</t>
  </si>
  <si>
    <t>000 100 00000 00 0000 000</t>
  </si>
  <si>
    <t>000 101 00000 00 0000 000</t>
  </si>
  <si>
    <t>000 101 02000 01 0000 110</t>
  </si>
  <si>
    <t>000 105 00000 00 0000 000</t>
  </si>
  <si>
    <t>000 105 01000 00 0000 110</t>
  </si>
  <si>
    <t>000 106 00000 00 0000 000</t>
  </si>
  <si>
    <t>000 106 01000 00 0000 110</t>
  </si>
  <si>
    <t>000 106 06000 00 0000 110</t>
  </si>
  <si>
    <t>000 108 00000 00 0000 000</t>
  </si>
  <si>
    <t>000 109 00000 00 0000 000</t>
  </si>
  <si>
    <t>000 111 00000 00 0000 000</t>
  </si>
  <si>
    <t>000 112 00000 00 0000 000</t>
  </si>
  <si>
    <t>000 113 00000 00 0000 000</t>
  </si>
  <si>
    <t>000 114 00000 00 0000 000</t>
  </si>
  <si>
    <t>000 116 00000 00 0000 000</t>
  </si>
  <si>
    <t>000 117 00000 00 0000 000</t>
  </si>
  <si>
    <t>000 119 00000 00 0000 000</t>
  </si>
  <si>
    <t>000 200 00000 00 0000 000</t>
  </si>
  <si>
    <t>000 890 00000 00 0000 000</t>
  </si>
  <si>
    <t>0113</t>
  </si>
  <si>
    <t>0400</t>
  </si>
  <si>
    <t>Национальная экономика</t>
  </si>
  <si>
    <t>0804</t>
  </si>
  <si>
    <t>Другие вопросы в области культуры, кинематографии</t>
  </si>
  <si>
    <t>Санитарно-эпидемиологическое благополучие</t>
  </si>
  <si>
    <t>1400</t>
  </si>
  <si>
    <t>Физическая культура и спорт</t>
  </si>
  <si>
    <t>1300</t>
  </si>
  <si>
    <t>Обслуживание государственного и муниципального долга</t>
  </si>
  <si>
    <t>0505</t>
  </si>
  <si>
    <t>Другие вопросы в области жилищно-коммунального хозяйства</t>
  </si>
  <si>
    <t>Культура, кинематография</t>
  </si>
  <si>
    <t xml:space="preserve">Здравоохранение </t>
  </si>
  <si>
    <t>1001</t>
  </si>
  <si>
    <t>Пенсионное обеспечение</t>
  </si>
  <si>
    <t>0111</t>
  </si>
  <si>
    <t>Резервные фонды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</si>
  <si>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</si>
  <si>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</si>
  <si>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0502</t>
  </si>
  <si>
    <t>Коммунальное хозяйство</t>
  </si>
  <si>
    <t>000 105 02000 02 0000 110</t>
  </si>
  <si>
    <t>000 105 03000 01 0000 110</t>
  </si>
  <si>
    <t>0314</t>
  </si>
  <si>
    <t>Другие вопросы в области национальной безопасности и правоохранительной деятельности</t>
  </si>
  <si>
    <t>000 105 04000 02 0000 110</t>
  </si>
  <si>
    <t>Налог, взимаемый в связи с применением патентной системы налогооблажения</t>
  </si>
  <si>
    <t>000 103 00000 00 0000 000</t>
  </si>
  <si>
    <t>НАЛОГИ НА ТОВАРЫ (РАБОТЫ, УСЛУГИ), РЕАЛИЗУЕМЫЕ НА ТЕРРИТОРИИ РОССИЙСКОЙ ФЕДЕРАЦИИ</t>
  </si>
  <si>
    <t>000 103 02000 01 0000 110</t>
  </si>
  <si>
    <t>Акцизы по подакцизным товарам (продукции), производимые на территории РФ</t>
  </si>
  <si>
    <t>1004</t>
  </si>
  <si>
    <t>Охрана семьи и детства</t>
  </si>
  <si>
    <t>0107</t>
  </si>
  <si>
    <t>Обеспечение проведения выборов и референдумов</t>
  </si>
  <si>
    <t>4</t>
  </si>
  <si>
    <t>0405</t>
  </si>
  <si>
    <t>Сельское хозяйство и рыболовство</t>
  </si>
  <si>
    <t>0409</t>
  </si>
  <si>
    <t>Дорожное хозяйство (дорожные фонды)</t>
  </si>
  <si>
    <t>0412</t>
  </si>
  <si>
    <t>Другие вопросы в области национальной экономики</t>
  </si>
  <si>
    <t>НАЛОГИ, СБОРЫ И РЕГУЛЯРНЫЕ ПЛАТЕЖИ ЗА ПОЛЬЗОВАНИЕ ПРИРОДНЫМИ РЕСУРСАМИ</t>
  </si>
  <si>
    <t>Межбюджетные трансферты</t>
  </si>
  <si>
    <t>0310</t>
  </si>
  <si>
    <t>Обеспечение пожарной безопасности</t>
  </si>
  <si>
    <t>Водное хозяйство</t>
  </si>
  <si>
    <t>0406</t>
  </si>
  <si>
    <t>000 107 00000 00 0000 110</t>
  </si>
  <si>
    <t>годовой план на 2018 год</t>
  </si>
  <si>
    <t>0703</t>
  </si>
  <si>
    <t>Дополнительное образование детей</t>
  </si>
  <si>
    <t>об исполнении бюджета Бавлинского муниципального района на 1 октября 2018 года</t>
  </si>
  <si>
    <t>0408</t>
  </si>
  <si>
    <t>Транспорт</t>
  </si>
  <si>
    <t>000 105 03020 01 0000 110</t>
  </si>
  <si>
    <t>Единый сельскохозяйственный налог ( за налоговые периоды,истекшие до 1 января 2011 года)</t>
  </si>
  <si>
    <t xml:space="preserve">Руководитель финансово-бюджетной палаты БМР РТ                                                       </t>
  </si>
  <si>
    <t>Л.С.Свежинкина</t>
  </si>
  <si>
    <t>Исполнение на 01.10.2018г.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</si>
</sst>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,##0.00_р_."/>
  </numFmts>
  <fonts count="46">
    <font>
      <sz val="10"/>
      <name val="Arial"/>
      <family val="0"/>
    </font>
    <font>
      <b/>
      <sz val="10"/>
      <name val="Arial Cyr"/>
      <family val="2"/>
    </font>
    <font>
      <sz val="10"/>
      <name val="Arial Cyr"/>
      <family val="2"/>
    </font>
    <font>
      <b/>
      <sz val="9"/>
      <name val="Arial Cyr"/>
      <family val="2"/>
    </font>
    <font>
      <b/>
      <sz val="10"/>
      <color indexed="8"/>
      <name val="Arial Cyr"/>
      <family val="2"/>
    </font>
    <font>
      <b/>
      <sz val="9"/>
      <color indexed="8"/>
      <name val="Arial Cyr"/>
      <family val="2"/>
    </font>
    <font>
      <b/>
      <sz val="11"/>
      <name val="Arial Cyr"/>
      <family val="2"/>
    </font>
    <font>
      <sz val="9"/>
      <name val="Arial Cyr"/>
      <family val="2"/>
    </font>
    <font>
      <b/>
      <sz val="10"/>
      <name val="Arial"/>
      <family val="2"/>
    </font>
    <font>
      <u val="single"/>
      <sz val="8.5"/>
      <color indexed="12"/>
      <name val="Arial"/>
      <family val="2"/>
    </font>
    <font>
      <u val="single"/>
      <sz val="8.5"/>
      <color indexed="36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0">
    <xf numFmtId="0" fontId="0" fillId="0" borderId="0" xfId="0" applyAlignment="1">
      <alignment/>
    </xf>
    <xf numFmtId="49" fontId="2" fillId="33" borderId="10" xfId="0" applyNumberFormat="1" applyFont="1" applyFill="1" applyBorder="1" applyAlignment="1">
      <alignment horizontal="center" vertical="top" wrapText="1"/>
    </xf>
    <xf numFmtId="0" fontId="1" fillId="33" borderId="10" xfId="0" applyFont="1" applyFill="1" applyBorder="1" applyAlignment="1">
      <alignment horizontal="left" vertical="top" wrapText="1"/>
    </xf>
    <xf numFmtId="4" fontId="2" fillId="33" borderId="10" xfId="0" applyNumberFormat="1" applyFont="1" applyFill="1" applyBorder="1" applyAlignment="1">
      <alignment horizontal="right" vertical="top" wrapText="1"/>
    </xf>
    <xf numFmtId="0" fontId="2" fillId="33" borderId="10" xfId="0" applyFont="1" applyFill="1" applyBorder="1" applyAlignment="1">
      <alignment horizontal="right" vertical="top" wrapText="1"/>
    </xf>
    <xf numFmtId="49" fontId="1" fillId="33" borderId="10" xfId="0" applyNumberFormat="1" applyFont="1" applyFill="1" applyBorder="1" applyAlignment="1">
      <alignment horizontal="center" vertical="top" wrapText="1"/>
    </xf>
    <xf numFmtId="4" fontId="1" fillId="33" borderId="10" xfId="0" applyNumberFormat="1" applyFont="1" applyFill="1" applyBorder="1" applyAlignment="1">
      <alignment horizontal="right" vertical="top"/>
    </xf>
    <xf numFmtId="2" fontId="1" fillId="33" borderId="10" xfId="0" applyNumberFormat="1" applyFont="1" applyFill="1" applyBorder="1" applyAlignment="1">
      <alignment horizontal="right" vertical="top"/>
    </xf>
    <xf numFmtId="49" fontId="1" fillId="33" borderId="11" xfId="0" applyNumberFormat="1" applyFont="1" applyFill="1" applyBorder="1" applyAlignment="1">
      <alignment horizontal="center" vertical="top" wrapText="1"/>
    </xf>
    <xf numFmtId="0" fontId="3" fillId="33" borderId="11" xfId="0" applyFont="1" applyFill="1" applyBorder="1" applyAlignment="1">
      <alignment vertical="top" wrapText="1"/>
    </xf>
    <xf numFmtId="4" fontId="1" fillId="33" borderId="11" xfId="0" applyNumberFormat="1" applyFont="1" applyFill="1" applyBorder="1" applyAlignment="1">
      <alignment horizontal="right" vertical="top"/>
    </xf>
    <xf numFmtId="49" fontId="2" fillId="33" borderId="11" xfId="0" applyNumberFormat="1" applyFont="1" applyFill="1" applyBorder="1" applyAlignment="1">
      <alignment horizontal="center" vertical="top" wrapText="1"/>
    </xf>
    <xf numFmtId="0" fontId="2" fillId="33" borderId="11" xfId="0" applyFont="1" applyFill="1" applyBorder="1" applyAlignment="1">
      <alignment horizontal="left" vertical="top" wrapText="1"/>
    </xf>
    <xf numFmtId="4" fontId="2" fillId="33" borderId="11" xfId="0" applyNumberFormat="1" applyFont="1" applyFill="1" applyBorder="1" applyAlignment="1">
      <alignment horizontal="right" vertical="top"/>
    </xf>
    <xf numFmtId="2" fontId="2" fillId="33" borderId="10" xfId="0" applyNumberFormat="1" applyFont="1" applyFill="1" applyBorder="1" applyAlignment="1">
      <alignment horizontal="right" vertical="top"/>
    </xf>
    <xf numFmtId="4" fontId="1" fillId="33" borderId="11" xfId="0" applyNumberFormat="1" applyFont="1" applyFill="1" applyBorder="1" applyAlignment="1">
      <alignment horizontal="right" vertical="top" wrapText="1"/>
    </xf>
    <xf numFmtId="4" fontId="2" fillId="33" borderId="11" xfId="0" applyNumberFormat="1" applyFont="1" applyFill="1" applyBorder="1" applyAlignment="1">
      <alignment horizontal="right" vertical="top" wrapText="1"/>
    </xf>
    <xf numFmtId="0" fontId="3" fillId="33" borderId="11" xfId="0" applyFont="1" applyFill="1" applyBorder="1" applyAlignment="1">
      <alignment horizontal="left" vertical="top" wrapText="1"/>
    </xf>
    <xf numFmtId="0" fontId="4" fillId="33" borderId="11" xfId="0" applyFont="1" applyFill="1" applyBorder="1" applyAlignment="1">
      <alignment horizontal="center" vertical="top" wrapText="1"/>
    </xf>
    <xf numFmtId="49" fontId="5" fillId="33" borderId="11" xfId="0" applyNumberFormat="1" applyFont="1" applyFill="1" applyBorder="1" applyAlignment="1">
      <alignment horizontal="left" vertical="top" wrapText="1"/>
    </xf>
    <xf numFmtId="4" fontId="1" fillId="33" borderId="12" xfId="0" applyNumberFormat="1" applyFont="1" applyFill="1" applyBorder="1" applyAlignment="1">
      <alignment horizontal="right" vertical="top"/>
    </xf>
    <xf numFmtId="4" fontId="1" fillId="33" borderId="12" xfId="0" applyNumberFormat="1" applyFont="1" applyFill="1" applyBorder="1" applyAlignment="1">
      <alignment horizontal="right" vertical="top" wrapText="1"/>
    </xf>
    <xf numFmtId="49" fontId="4" fillId="33" borderId="11" xfId="0" applyNumberFormat="1" applyFont="1" applyFill="1" applyBorder="1" applyAlignment="1">
      <alignment horizontal="left" vertical="top" wrapText="1"/>
    </xf>
    <xf numFmtId="0" fontId="1" fillId="33" borderId="11" xfId="0" applyFont="1" applyFill="1" applyBorder="1" applyAlignment="1">
      <alignment horizontal="left" vertical="center" wrapText="1"/>
    </xf>
    <xf numFmtId="0" fontId="1" fillId="33" borderId="11" xfId="0" applyFont="1" applyFill="1" applyBorder="1" applyAlignment="1">
      <alignment vertical="top" wrapText="1"/>
    </xf>
    <xf numFmtId="0" fontId="0" fillId="0" borderId="11" xfId="0" applyBorder="1" applyAlignment="1">
      <alignment wrapText="1"/>
    </xf>
    <xf numFmtId="0" fontId="2" fillId="33" borderId="11" xfId="0" applyFont="1" applyFill="1" applyBorder="1" applyAlignment="1">
      <alignment vertical="top" wrapText="1"/>
    </xf>
    <xf numFmtId="0" fontId="0" fillId="0" borderId="11" xfId="0" applyBorder="1" applyAlignment="1">
      <alignment/>
    </xf>
    <xf numFmtId="49" fontId="1" fillId="33" borderId="13" xfId="0" applyNumberFormat="1" applyFont="1" applyFill="1" applyBorder="1" applyAlignment="1">
      <alignment horizontal="left" vertical="top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4" fontId="2" fillId="0" borderId="0" xfId="0" applyNumberFormat="1" applyFont="1" applyAlignment="1">
      <alignment/>
    </xf>
    <xf numFmtId="0" fontId="6" fillId="0" borderId="0" xfId="0" applyFont="1" applyAlignment="1">
      <alignment/>
    </xf>
    <xf numFmtId="4" fontId="6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0" fontId="7" fillId="33" borderId="11" xfId="0" applyFont="1" applyFill="1" applyBorder="1" applyAlignment="1">
      <alignment vertical="top" wrapText="1"/>
    </xf>
    <xf numFmtId="49" fontId="2" fillId="33" borderId="0" xfId="0" applyNumberFormat="1" applyFont="1" applyFill="1" applyBorder="1" applyAlignment="1">
      <alignment horizontal="center" vertical="top" wrapText="1"/>
    </xf>
    <xf numFmtId="49" fontId="2" fillId="33" borderId="0" xfId="0" applyNumberFormat="1" applyFont="1" applyFill="1" applyBorder="1" applyAlignment="1">
      <alignment vertical="top"/>
    </xf>
    <xf numFmtId="4" fontId="2" fillId="33" borderId="0" xfId="0" applyNumberFormat="1" applyFont="1" applyFill="1" applyBorder="1" applyAlignment="1">
      <alignment horizontal="right" vertical="top"/>
    </xf>
    <xf numFmtId="49" fontId="1" fillId="33" borderId="14" xfId="0" applyNumberFormat="1" applyFont="1" applyFill="1" applyBorder="1" applyAlignment="1">
      <alignment horizontal="center" vertical="top" wrapText="1"/>
    </xf>
    <xf numFmtId="4" fontId="1" fillId="33" borderId="14" xfId="0" applyNumberFormat="1" applyFont="1" applyFill="1" applyBorder="1" applyAlignment="1">
      <alignment horizontal="center" vertical="top" wrapText="1"/>
    </xf>
    <xf numFmtId="0" fontId="1" fillId="33" borderId="11" xfId="0" applyFont="1" applyFill="1" applyBorder="1" applyAlignment="1">
      <alignment horizontal="center" vertical="center" wrapText="1"/>
    </xf>
    <xf numFmtId="4" fontId="1" fillId="33" borderId="11" xfId="0" applyNumberFormat="1" applyFont="1" applyFill="1" applyBorder="1" applyAlignment="1">
      <alignment horizontal="center" vertical="center" wrapText="1"/>
    </xf>
    <xf numFmtId="49" fontId="1" fillId="33" borderId="15" xfId="0" applyNumberFormat="1" applyFont="1" applyFill="1" applyBorder="1" applyAlignment="1">
      <alignment horizontal="center" vertical="top" wrapText="1"/>
    </xf>
    <xf numFmtId="49" fontId="1" fillId="33" borderId="11" xfId="0" applyNumberFormat="1" applyFont="1" applyFill="1" applyBorder="1" applyAlignment="1">
      <alignment horizontal="center" vertical="center" wrapText="1"/>
    </xf>
    <xf numFmtId="2" fontId="1" fillId="33" borderId="11" xfId="0" applyNumberFormat="1" applyFont="1" applyFill="1" applyBorder="1" applyAlignment="1">
      <alignment horizontal="right" vertical="top"/>
    </xf>
    <xf numFmtId="2" fontId="2" fillId="33" borderId="11" xfId="0" applyNumberFormat="1" applyFont="1" applyFill="1" applyBorder="1" applyAlignment="1">
      <alignment horizontal="right" vertical="top"/>
    </xf>
    <xf numFmtId="0" fontId="1" fillId="33" borderId="13" xfId="0" applyFont="1" applyFill="1" applyBorder="1" applyAlignment="1">
      <alignment vertical="top" wrapText="1"/>
    </xf>
    <xf numFmtId="0" fontId="8" fillId="0" borderId="0" xfId="0" applyFont="1" applyAlignment="1">
      <alignment/>
    </xf>
    <xf numFmtId="49" fontId="1" fillId="33" borderId="11" xfId="0" applyNumberFormat="1" applyFont="1" applyFill="1" applyBorder="1" applyAlignment="1">
      <alignment horizontal="center" vertical="top" wrapText="1"/>
    </xf>
    <xf numFmtId="0" fontId="1" fillId="33" borderId="11" xfId="0" applyFont="1" applyFill="1" applyBorder="1" applyAlignment="1">
      <alignment vertical="top" wrapText="1"/>
    </xf>
    <xf numFmtId="4" fontId="1" fillId="33" borderId="11" xfId="0" applyNumberFormat="1" applyFont="1" applyFill="1" applyBorder="1" applyAlignment="1">
      <alignment horizontal="right" vertical="top" wrapText="1"/>
    </xf>
    <xf numFmtId="2" fontId="1" fillId="33" borderId="10" xfId="0" applyNumberFormat="1" applyFont="1" applyFill="1" applyBorder="1" applyAlignment="1">
      <alignment horizontal="right" vertical="top"/>
    </xf>
    <xf numFmtId="0" fontId="1" fillId="33" borderId="13" xfId="0" applyFont="1" applyFill="1" applyBorder="1" applyAlignment="1">
      <alignment vertical="top" wrapText="1"/>
    </xf>
    <xf numFmtId="49" fontId="2" fillId="33" borderId="11" xfId="0" applyNumberFormat="1" applyFont="1" applyFill="1" applyBorder="1" applyAlignment="1">
      <alignment horizontal="center" vertical="top" wrapText="1"/>
    </xf>
    <xf numFmtId="0" fontId="2" fillId="33" borderId="11" xfId="0" applyFont="1" applyFill="1" applyBorder="1" applyAlignment="1">
      <alignment vertical="top" wrapText="1"/>
    </xf>
    <xf numFmtId="4" fontId="2" fillId="33" borderId="11" xfId="0" applyNumberFormat="1" applyFont="1" applyFill="1" applyBorder="1" applyAlignment="1">
      <alignment horizontal="right" vertical="top" wrapText="1"/>
    </xf>
    <xf numFmtId="0" fontId="1" fillId="33" borderId="11" xfId="0" applyFont="1" applyFill="1" applyBorder="1" applyAlignment="1">
      <alignment horizontal="left" vertical="top" wrapText="1"/>
    </xf>
    <xf numFmtId="4" fontId="1" fillId="33" borderId="11" xfId="0" applyNumberFormat="1" applyFont="1" applyFill="1" applyBorder="1" applyAlignment="1">
      <alignment horizontal="right" vertical="top"/>
    </xf>
    <xf numFmtId="0" fontId="2" fillId="33" borderId="13" xfId="0" applyFont="1" applyFill="1" applyBorder="1" applyAlignment="1">
      <alignment vertical="top" wrapText="1"/>
    </xf>
    <xf numFmtId="2" fontId="2" fillId="33" borderId="10" xfId="0" applyNumberFormat="1" applyFont="1" applyFill="1" applyBorder="1" applyAlignment="1">
      <alignment horizontal="right" vertical="top"/>
    </xf>
    <xf numFmtId="0" fontId="0" fillId="0" borderId="0" xfId="0" applyFont="1" applyAlignment="1">
      <alignment/>
    </xf>
    <xf numFmtId="0" fontId="3" fillId="33" borderId="11" xfId="0" applyFont="1" applyFill="1" applyBorder="1" applyAlignment="1">
      <alignment horizontal="left" vertical="top" wrapText="1"/>
    </xf>
    <xf numFmtId="49" fontId="1" fillId="33" borderId="11" xfId="0" applyNumberFormat="1" applyFont="1" applyFill="1" applyBorder="1" applyAlignment="1">
      <alignment horizontal="left" vertical="top" wrapText="1"/>
    </xf>
    <xf numFmtId="4" fontId="0" fillId="0" borderId="0" xfId="0" applyNumberFormat="1" applyAlignment="1">
      <alignment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1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vertical="top" wrapText="1"/>
    </xf>
    <xf numFmtId="0" fontId="8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3"/>
  <sheetViews>
    <sheetView tabSelected="1" zoomScale="83" zoomScaleNormal="83" zoomScalePageLayoutView="0" workbookViewId="0" topLeftCell="A1">
      <selection activeCell="D4" sqref="D4"/>
    </sheetView>
  </sheetViews>
  <sheetFormatPr defaultColWidth="9.140625" defaultRowHeight="12.75"/>
  <cols>
    <col min="1" max="1" width="28.140625" style="0" customWidth="1"/>
    <col min="2" max="2" width="65.7109375" style="0" customWidth="1"/>
    <col min="3" max="4" width="15.28125" style="0" customWidth="1"/>
    <col min="5" max="5" width="13.28125" style="0" customWidth="1"/>
    <col min="6" max="6" width="13.28125" style="0" bestFit="1" customWidth="1"/>
  </cols>
  <sheetData>
    <row r="1" spans="1:5" ht="12.75">
      <c r="A1" s="65" t="s">
        <v>62</v>
      </c>
      <c r="B1" s="66"/>
      <c r="C1" s="66"/>
      <c r="D1" s="66"/>
      <c r="E1" s="66"/>
    </row>
    <row r="2" spans="1:5" ht="12.75">
      <c r="A2" s="67" t="s">
        <v>151</v>
      </c>
      <c r="B2" s="68"/>
      <c r="C2" s="68"/>
      <c r="D2" s="68"/>
      <c r="E2" s="68"/>
    </row>
    <row r="3" spans="1:5" ht="12.75">
      <c r="A3" s="36"/>
      <c r="B3" s="37"/>
      <c r="C3" s="38"/>
      <c r="D3" s="38"/>
      <c r="E3" s="38"/>
    </row>
    <row r="4" spans="1:5" ht="37.5" customHeight="1">
      <c r="A4" s="44" t="s">
        <v>0</v>
      </c>
      <c r="B4" s="41" t="s">
        <v>1</v>
      </c>
      <c r="C4" s="42" t="s">
        <v>148</v>
      </c>
      <c r="D4" s="42" t="s">
        <v>158</v>
      </c>
      <c r="E4" s="41" t="s">
        <v>2</v>
      </c>
    </row>
    <row r="5" spans="1:5" ht="13.5" thickBot="1">
      <c r="A5" s="43">
        <v>1</v>
      </c>
      <c r="B5" s="39">
        <v>2</v>
      </c>
      <c r="C5" s="40" t="s">
        <v>3</v>
      </c>
      <c r="D5" s="39" t="s">
        <v>134</v>
      </c>
      <c r="E5" s="39" t="s">
        <v>4</v>
      </c>
    </row>
    <row r="6" spans="1:5" ht="12.75">
      <c r="A6" s="1"/>
      <c r="B6" s="2" t="s">
        <v>5</v>
      </c>
      <c r="C6" s="3"/>
      <c r="D6" s="3"/>
      <c r="E6" s="4"/>
    </row>
    <row r="7" spans="1:5" ht="12.75">
      <c r="A7" s="5" t="s">
        <v>79</v>
      </c>
      <c r="B7" s="2" t="s">
        <v>6</v>
      </c>
      <c r="C7" s="6">
        <f>C8+C10+C12+C18+C21+C22+C23+C24+C25+C26+C27+C28+C29+C30</f>
        <v>272241100</v>
      </c>
      <c r="D7" s="6">
        <f>D8+D10+D12+D18+D21+D22+D23+D24+D25+D26+D27+D28+D29+D30</f>
        <v>228285207.88000003</v>
      </c>
      <c r="E7" s="7">
        <f aca="true" t="shared" si="0" ref="E7:E22">SUM(D7/C7*100)</f>
        <v>83.85405726027409</v>
      </c>
    </row>
    <row r="8" spans="1:5" ht="12.75">
      <c r="A8" s="8" t="s">
        <v>80</v>
      </c>
      <c r="B8" s="9" t="s">
        <v>7</v>
      </c>
      <c r="C8" s="10">
        <f>C9</f>
        <v>232389100</v>
      </c>
      <c r="D8" s="10">
        <f>D9</f>
        <v>190556431.51</v>
      </c>
      <c r="E8" s="7">
        <f t="shared" si="0"/>
        <v>81.99886806653151</v>
      </c>
    </row>
    <row r="9" spans="1:5" ht="12.75">
      <c r="A9" s="11" t="s">
        <v>81</v>
      </c>
      <c r="B9" s="12" t="s">
        <v>8</v>
      </c>
      <c r="C9" s="13">
        <v>232389100</v>
      </c>
      <c r="D9" s="13">
        <v>190556431.51</v>
      </c>
      <c r="E9" s="14">
        <f t="shared" si="0"/>
        <v>81.99886806653151</v>
      </c>
    </row>
    <row r="10" spans="1:6" ht="26.25">
      <c r="A10" s="49" t="s">
        <v>126</v>
      </c>
      <c r="B10" s="57" t="s">
        <v>127</v>
      </c>
      <c r="C10" s="58">
        <f>SUM(C11)</f>
        <v>11100000</v>
      </c>
      <c r="D10" s="58">
        <f>SUM(D11)</f>
        <v>8732636.99</v>
      </c>
      <c r="E10" s="52">
        <f t="shared" si="0"/>
        <v>78.67240531531532</v>
      </c>
      <c r="F10" s="64"/>
    </row>
    <row r="11" spans="1:5" ht="14.25" customHeight="1">
      <c r="A11" s="11" t="s">
        <v>128</v>
      </c>
      <c r="B11" s="12" t="s">
        <v>129</v>
      </c>
      <c r="C11" s="13">
        <v>11100000</v>
      </c>
      <c r="D11" s="13">
        <v>8732636.99</v>
      </c>
      <c r="E11" s="14">
        <f t="shared" si="0"/>
        <v>78.67240531531532</v>
      </c>
    </row>
    <row r="12" spans="1:5" ht="12.75">
      <c r="A12" s="8" t="s">
        <v>82</v>
      </c>
      <c r="B12" s="9" t="s">
        <v>9</v>
      </c>
      <c r="C12" s="10">
        <f>SUM(C13:C17)</f>
        <v>13930000</v>
      </c>
      <c r="D12" s="10">
        <f>SUM(D13:D17)</f>
        <v>12063449</v>
      </c>
      <c r="E12" s="7">
        <f t="shared" si="0"/>
        <v>86.60049533381192</v>
      </c>
    </row>
    <row r="13" spans="1:5" ht="12.75">
      <c r="A13" s="11" t="s">
        <v>83</v>
      </c>
      <c r="B13" s="35" t="s">
        <v>72</v>
      </c>
      <c r="C13" s="13">
        <v>4700000</v>
      </c>
      <c r="D13" s="13">
        <v>4992238.29</v>
      </c>
      <c r="E13" s="14">
        <f t="shared" si="0"/>
        <v>106.21783595744681</v>
      </c>
    </row>
    <row r="14" spans="1:5" ht="12.75">
      <c r="A14" s="11" t="s">
        <v>120</v>
      </c>
      <c r="B14" s="35" t="s">
        <v>60</v>
      </c>
      <c r="C14" s="13">
        <v>8600000</v>
      </c>
      <c r="D14" s="13">
        <v>5760738.7</v>
      </c>
      <c r="E14" s="14">
        <f t="shared" si="0"/>
        <v>66.98533372093024</v>
      </c>
    </row>
    <row r="15" spans="1:5" ht="12.75">
      <c r="A15" s="11" t="s">
        <v>121</v>
      </c>
      <c r="B15" s="35" t="s">
        <v>61</v>
      </c>
      <c r="C15" s="13">
        <v>428000</v>
      </c>
      <c r="D15" s="13">
        <v>1243235.51</v>
      </c>
      <c r="E15" s="14">
        <f t="shared" si="0"/>
        <v>290.4755864485981</v>
      </c>
    </row>
    <row r="16" spans="1:5" ht="22.5">
      <c r="A16" s="11" t="s">
        <v>154</v>
      </c>
      <c r="B16" s="35" t="s">
        <v>155</v>
      </c>
      <c r="C16" s="13">
        <v>0</v>
      </c>
      <c r="D16" s="13">
        <v>36.5</v>
      </c>
      <c r="E16" s="14"/>
    </row>
    <row r="17" spans="1:5" ht="12" customHeight="1">
      <c r="A17" s="11" t="s">
        <v>124</v>
      </c>
      <c r="B17" s="35" t="s">
        <v>125</v>
      </c>
      <c r="C17" s="13">
        <v>202000</v>
      </c>
      <c r="D17" s="13">
        <v>67200</v>
      </c>
      <c r="E17" s="14">
        <f t="shared" si="0"/>
        <v>33.26732673267327</v>
      </c>
    </row>
    <row r="18" spans="1:5" ht="12.75">
      <c r="A18" s="8" t="s">
        <v>84</v>
      </c>
      <c r="B18" s="9" t="s">
        <v>10</v>
      </c>
      <c r="C18" s="15">
        <f>SUM(C19:C20)</f>
        <v>0</v>
      </c>
      <c r="D18" s="15">
        <f>SUM(D19:D20)</f>
        <v>0</v>
      </c>
      <c r="E18" s="14"/>
    </row>
    <row r="19" spans="1:5" ht="12.75">
      <c r="A19" s="11" t="s">
        <v>85</v>
      </c>
      <c r="B19" s="12" t="s">
        <v>11</v>
      </c>
      <c r="C19" s="16"/>
      <c r="D19" s="13"/>
      <c r="E19" s="14"/>
    </row>
    <row r="20" spans="1:5" ht="12.75">
      <c r="A20" s="11" t="s">
        <v>86</v>
      </c>
      <c r="B20" s="12" t="s">
        <v>12</v>
      </c>
      <c r="C20" s="13"/>
      <c r="D20" s="13"/>
      <c r="E20" s="14"/>
    </row>
    <row r="21" spans="1:5" ht="24">
      <c r="A21" s="63" t="s">
        <v>147</v>
      </c>
      <c r="B21" s="62" t="s">
        <v>141</v>
      </c>
      <c r="C21" s="58">
        <v>140000</v>
      </c>
      <c r="D21" s="58">
        <v>204805</v>
      </c>
      <c r="E21" s="52">
        <f t="shared" si="0"/>
        <v>146.2892857142857</v>
      </c>
    </row>
    <row r="22" spans="1:5" ht="12.75">
      <c r="A22" s="8" t="s">
        <v>87</v>
      </c>
      <c r="B22" s="9" t="s">
        <v>13</v>
      </c>
      <c r="C22" s="10">
        <v>3500000</v>
      </c>
      <c r="D22" s="10">
        <v>3483302.53</v>
      </c>
      <c r="E22" s="7">
        <f t="shared" si="0"/>
        <v>99.52292942857143</v>
      </c>
    </row>
    <row r="23" spans="1:5" ht="24">
      <c r="A23" s="8" t="s">
        <v>88</v>
      </c>
      <c r="B23" s="17" t="s">
        <v>14</v>
      </c>
      <c r="C23" s="15">
        <v>0</v>
      </c>
      <c r="D23" s="15">
        <v>73896.05</v>
      </c>
      <c r="E23" s="7"/>
    </row>
    <row r="24" spans="1:5" ht="24">
      <c r="A24" s="8" t="s">
        <v>89</v>
      </c>
      <c r="B24" s="17" t="s">
        <v>15</v>
      </c>
      <c r="C24" s="10">
        <v>6950000</v>
      </c>
      <c r="D24" s="10">
        <v>5288373.32</v>
      </c>
      <c r="E24" s="7">
        <f>SUM(D24/C24*100)</f>
        <v>76.09170244604317</v>
      </c>
    </row>
    <row r="25" spans="1:5" ht="12.75">
      <c r="A25" s="8" t="s">
        <v>90</v>
      </c>
      <c r="B25" s="17" t="s">
        <v>16</v>
      </c>
      <c r="C25" s="10">
        <v>1182000</v>
      </c>
      <c r="D25" s="10">
        <v>1146651.36</v>
      </c>
      <c r="E25" s="7">
        <f>SUM(D25/C25*100)</f>
        <v>97.00942131979696</v>
      </c>
    </row>
    <row r="26" spans="1:5" ht="13.5" customHeight="1">
      <c r="A26" s="18" t="s">
        <v>91</v>
      </c>
      <c r="B26" s="19" t="s">
        <v>17</v>
      </c>
      <c r="C26" s="10">
        <v>0</v>
      </c>
      <c r="D26" s="10">
        <v>19981.18</v>
      </c>
      <c r="E26" s="7"/>
    </row>
    <row r="27" spans="1:5" ht="12.75">
      <c r="A27" s="18" t="s">
        <v>92</v>
      </c>
      <c r="B27" s="19" t="s">
        <v>68</v>
      </c>
      <c r="C27" s="20">
        <v>600000</v>
      </c>
      <c r="D27" s="10">
        <v>5045259.84</v>
      </c>
      <c r="E27" s="7">
        <f>SUM(D27/C27*100)</f>
        <v>840.87664</v>
      </c>
    </row>
    <row r="28" spans="1:5" ht="12.75">
      <c r="A28" s="18" t="s">
        <v>93</v>
      </c>
      <c r="B28" s="19" t="s">
        <v>18</v>
      </c>
      <c r="C28" s="21">
        <v>2450000</v>
      </c>
      <c r="D28" s="10">
        <v>1318309.28</v>
      </c>
      <c r="E28" s="7">
        <f>SUM(D28/C28*100)</f>
        <v>53.808542040816334</v>
      </c>
    </row>
    <row r="29" spans="1:5" ht="12.75">
      <c r="A29" s="18" t="s">
        <v>94</v>
      </c>
      <c r="B29" s="19" t="s">
        <v>19</v>
      </c>
      <c r="C29" s="21">
        <v>0</v>
      </c>
      <c r="D29" s="20">
        <v>352111.82</v>
      </c>
      <c r="E29" s="7">
        <v>0</v>
      </c>
    </row>
    <row r="30" spans="1:5" ht="12.75">
      <c r="A30" s="18" t="s">
        <v>95</v>
      </c>
      <c r="B30" s="19" t="s">
        <v>67</v>
      </c>
      <c r="C30" s="21">
        <v>0</v>
      </c>
      <c r="D30" s="20">
        <v>0</v>
      </c>
      <c r="E30" s="7"/>
    </row>
    <row r="31" spans="1:5" ht="12.75">
      <c r="A31" s="18" t="s">
        <v>96</v>
      </c>
      <c r="B31" s="22" t="s">
        <v>20</v>
      </c>
      <c r="C31" s="21">
        <v>556109145.12</v>
      </c>
      <c r="D31" s="21">
        <v>414956551.5</v>
      </c>
      <c r="E31" s="7">
        <f>SUM(D31/C31*100)</f>
        <v>74.61782550086613</v>
      </c>
    </row>
    <row r="32" spans="1:5" ht="12.75">
      <c r="A32" s="8" t="s">
        <v>97</v>
      </c>
      <c r="B32" s="22" t="s">
        <v>21</v>
      </c>
      <c r="C32" s="15">
        <f>SUM(C7+C31)</f>
        <v>828350245.12</v>
      </c>
      <c r="D32" s="15">
        <f>SUM(D7+D31)</f>
        <v>643241759.38</v>
      </c>
      <c r="E32" s="7">
        <f>SUM(D32/C32*100)</f>
        <v>77.65335534932038</v>
      </c>
    </row>
    <row r="33" spans="1:5" ht="12.75">
      <c r="A33" s="8"/>
      <c r="B33" s="23" t="s">
        <v>22</v>
      </c>
      <c r="C33" s="16"/>
      <c r="D33" s="16"/>
      <c r="E33" s="45"/>
    </row>
    <row r="34" spans="1:5" ht="12.75">
      <c r="A34" s="8" t="s">
        <v>23</v>
      </c>
      <c r="B34" s="24" t="s">
        <v>24</v>
      </c>
      <c r="C34" s="15">
        <f>SUM(C35:C42)</f>
        <v>87135787.81</v>
      </c>
      <c r="D34" s="15">
        <f>SUM(D35:D42)</f>
        <v>57075482.72999999</v>
      </c>
      <c r="E34" s="7">
        <f aca="true" t="shared" si="1" ref="E34:E79">SUM(D34/C34*100)</f>
        <v>65.50176932405013</v>
      </c>
    </row>
    <row r="35" spans="1:5" ht="26.25">
      <c r="A35" s="11" t="s">
        <v>25</v>
      </c>
      <c r="B35" s="25" t="s">
        <v>26</v>
      </c>
      <c r="C35" s="16">
        <v>2562029.94</v>
      </c>
      <c r="D35" s="16">
        <v>2005072.25</v>
      </c>
      <c r="E35" s="14">
        <f t="shared" si="1"/>
        <v>78.26107801066526</v>
      </c>
    </row>
    <row r="36" spans="1:5" ht="26.25">
      <c r="A36" s="11" t="s">
        <v>27</v>
      </c>
      <c r="B36" s="25" t="s">
        <v>28</v>
      </c>
      <c r="C36" s="16">
        <v>15998472.67</v>
      </c>
      <c r="D36" s="16">
        <v>11757401.01</v>
      </c>
      <c r="E36" s="14">
        <f t="shared" si="1"/>
        <v>73.4907716037621</v>
      </c>
    </row>
    <row r="37" spans="1:5" ht="39">
      <c r="A37" s="11" t="s">
        <v>29</v>
      </c>
      <c r="B37" s="26" t="s">
        <v>30</v>
      </c>
      <c r="C37" s="16">
        <v>28323714.45</v>
      </c>
      <c r="D37" s="16">
        <v>21559345.72</v>
      </c>
      <c r="E37" s="46">
        <f t="shared" si="1"/>
        <v>76.1176496043936</v>
      </c>
    </row>
    <row r="38" spans="1:5" ht="12.75">
      <c r="A38" s="11" t="s">
        <v>31</v>
      </c>
      <c r="B38" s="27" t="s">
        <v>32</v>
      </c>
      <c r="C38" s="16">
        <v>144600</v>
      </c>
      <c r="D38" s="16">
        <v>144600</v>
      </c>
      <c r="E38" s="46">
        <f t="shared" si="1"/>
        <v>100</v>
      </c>
    </row>
    <row r="39" spans="1:5" ht="12.75">
      <c r="A39" s="11" t="s">
        <v>65</v>
      </c>
      <c r="B39" s="27" t="s">
        <v>66</v>
      </c>
      <c r="C39" s="16">
        <v>12352243.81</v>
      </c>
      <c r="D39" s="16">
        <v>6293229.09</v>
      </c>
      <c r="E39" s="46">
        <f t="shared" si="1"/>
        <v>50.94806406675031</v>
      </c>
    </row>
    <row r="40" spans="1:5" ht="12.75">
      <c r="A40" s="11" t="s">
        <v>132</v>
      </c>
      <c r="B40" s="27" t="s">
        <v>133</v>
      </c>
      <c r="C40" s="16">
        <v>0</v>
      </c>
      <c r="D40" s="16">
        <v>0</v>
      </c>
      <c r="E40" s="46"/>
    </row>
    <row r="41" spans="1:5" ht="12.75">
      <c r="A41" s="11" t="s">
        <v>114</v>
      </c>
      <c r="B41" s="27" t="s">
        <v>115</v>
      </c>
      <c r="C41" s="16">
        <v>3153891.7</v>
      </c>
      <c r="D41" s="16">
        <v>0</v>
      </c>
      <c r="E41" s="46">
        <f t="shared" si="1"/>
        <v>0</v>
      </c>
    </row>
    <row r="42" spans="1:5" ht="12.75">
      <c r="A42" s="11" t="s">
        <v>98</v>
      </c>
      <c r="B42" s="26" t="s">
        <v>33</v>
      </c>
      <c r="C42" s="16">
        <v>24600835.24</v>
      </c>
      <c r="D42" s="16">
        <v>15315834.66</v>
      </c>
      <c r="E42" s="46">
        <f t="shared" si="1"/>
        <v>62.25737667271171</v>
      </c>
    </row>
    <row r="43" spans="1:5" ht="12.75">
      <c r="A43" s="8" t="s">
        <v>64</v>
      </c>
      <c r="B43" s="24" t="s">
        <v>63</v>
      </c>
      <c r="C43" s="15">
        <v>1077700</v>
      </c>
      <c r="D43" s="15">
        <v>808275</v>
      </c>
      <c r="E43" s="7">
        <f t="shared" si="1"/>
        <v>75</v>
      </c>
    </row>
    <row r="44" spans="1:5" ht="12.75" customHeight="1">
      <c r="A44" s="8" t="s">
        <v>34</v>
      </c>
      <c r="B44" s="24" t="s">
        <v>35</v>
      </c>
      <c r="C44" s="15">
        <v>2269941</v>
      </c>
      <c r="D44" s="15">
        <v>1406471.01</v>
      </c>
      <c r="E44" s="7">
        <f t="shared" si="1"/>
        <v>61.96068576231717</v>
      </c>
    </row>
    <row r="45" spans="1:5" ht="26.25">
      <c r="A45" s="11" t="s">
        <v>116</v>
      </c>
      <c r="B45" s="26" t="s">
        <v>117</v>
      </c>
      <c r="C45" s="16">
        <v>1496511</v>
      </c>
      <c r="D45" s="16">
        <v>1053473.7</v>
      </c>
      <c r="E45" s="14">
        <f t="shared" si="1"/>
        <v>70.39531951318767</v>
      </c>
    </row>
    <row r="46" spans="1:5" ht="12.75">
      <c r="A46" s="11" t="s">
        <v>143</v>
      </c>
      <c r="B46" s="26" t="s">
        <v>144</v>
      </c>
      <c r="C46" s="16">
        <v>65000</v>
      </c>
      <c r="D46" s="16"/>
      <c r="E46" s="14"/>
    </row>
    <row r="47" spans="1:5" ht="26.25">
      <c r="A47" s="11" t="s">
        <v>122</v>
      </c>
      <c r="B47" s="26" t="s">
        <v>123</v>
      </c>
      <c r="C47" s="16">
        <v>708430</v>
      </c>
      <c r="D47" s="16">
        <v>352997.31</v>
      </c>
      <c r="E47" s="14">
        <f t="shared" si="1"/>
        <v>49.82811428087461</v>
      </c>
    </row>
    <row r="48" spans="1:5" ht="12.75">
      <c r="A48" s="49" t="s">
        <v>99</v>
      </c>
      <c r="B48" s="50" t="s">
        <v>100</v>
      </c>
      <c r="C48" s="51">
        <f>SUM(C49:C53)</f>
        <v>27758637.880000003</v>
      </c>
      <c r="D48" s="51">
        <f>SUM(D49:D53)</f>
        <v>11379465.819999998</v>
      </c>
      <c r="E48" s="52">
        <f t="shared" si="1"/>
        <v>40.99432352982587</v>
      </c>
    </row>
    <row r="49" spans="1:5" ht="12.75">
      <c r="A49" s="54" t="s">
        <v>135</v>
      </c>
      <c r="B49" s="55" t="s">
        <v>136</v>
      </c>
      <c r="C49" s="56">
        <v>2610750.15</v>
      </c>
      <c r="D49" s="56">
        <v>720355.53</v>
      </c>
      <c r="E49" s="60">
        <f t="shared" si="1"/>
        <v>27.591898443441632</v>
      </c>
    </row>
    <row r="50" spans="1:5" ht="12.75">
      <c r="A50" s="54" t="s">
        <v>146</v>
      </c>
      <c r="B50" s="55" t="s">
        <v>145</v>
      </c>
      <c r="C50" s="56">
        <v>1156500</v>
      </c>
      <c r="D50" s="56">
        <v>0</v>
      </c>
      <c r="E50" s="60"/>
    </row>
    <row r="51" spans="1:5" ht="12.75">
      <c r="A51" s="54" t="s">
        <v>152</v>
      </c>
      <c r="B51" s="55" t="s">
        <v>153</v>
      </c>
      <c r="C51" s="56">
        <v>3823873.13</v>
      </c>
      <c r="D51" s="56"/>
      <c r="E51" s="60"/>
    </row>
    <row r="52" spans="1:5" ht="12.75">
      <c r="A52" s="54" t="s">
        <v>137</v>
      </c>
      <c r="B52" s="55" t="s">
        <v>138</v>
      </c>
      <c r="C52" s="56">
        <v>18167514.6</v>
      </c>
      <c r="D52" s="56">
        <v>10659110.29</v>
      </c>
      <c r="E52" s="60">
        <f t="shared" si="1"/>
        <v>58.67126310166828</v>
      </c>
    </row>
    <row r="53" spans="1:5" s="61" customFormat="1" ht="12.75">
      <c r="A53" s="54" t="s">
        <v>139</v>
      </c>
      <c r="B53" s="55" t="s">
        <v>140</v>
      </c>
      <c r="C53" s="56">
        <v>2000000</v>
      </c>
      <c r="D53" s="56">
        <v>0</v>
      </c>
      <c r="E53" s="60">
        <v>0</v>
      </c>
    </row>
    <row r="54" spans="1:5" ht="12.75">
      <c r="A54" s="8" t="s">
        <v>36</v>
      </c>
      <c r="B54" s="24" t="s">
        <v>37</v>
      </c>
      <c r="C54" s="15">
        <f>SUM(C55:C58)</f>
        <v>13995211.6</v>
      </c>
      <c r="D54" s="15">
        <f>SUM(D55:D58)</f>
        <v>11673731.29</v>
      </c>
      <c r="E54" s="7">
        <f t="shared" si="1"/>
        <v>83.41232432670043</v>
      </c>
    </row>
    <row r="55" spans="1:5" ht="12.75">
      <c r="A55" s="11" t="s">
        <v>38</v>
      </c>
      <c r="B55" s="26" t="s">
        <v>39</v>
      </c>
      <c r="C55" s="16">
        <v>7753960</v>
      </c>
      <c r="D55" s="16">
        <v>7608000</v>
      </c>
      <c r="E55" s="14">
        <f t="shared" si="1"/>
        <v>98.11760700338924</v>
      </c>
    </row>
    <row r="56" spans="1:5" ht="12.75">
      <c r="A56" s="11" t="s">
        <v>118</v>
      </c>
      <c r="B56" s="26" t="s">
        <v>119</v>
      </c>
      <c r="C56" s="16">
        <v>732854</v>
      </c>
      <c r="D56" s="16">
        <v>297254</v>
      </c>
      <c r="E56" s="14">
        <v>0</v>
      </c>
    </row>
    <row r="57" spans="1:5" ht="12.75">
      <c r="A57" s="11" t="s">
        <v>69</v>
      </c>
      <c r="B57" s="26" t="s">
        <v>70</v>
      </c>
      <c r="C57" s="16">
        <v>5317597.6</v>
      </c>
      <c r="D57" s="16">
        <v>3635130.6</v>
      </c>
      <c r="E57" s="14">
        <f t="shared" si="1"/>
        <v>68.36039267055484</v>
      </c>
    </row>
    <row r="58" spans="1:5" ht="12.75">
      <c r="A58" s="11" t="s">
        <v>108</v>
      </c>
      <c r="B58" s="26" t="s">
        <v>109</v>
      </c>
      <c r="C58" s="16">
        <v>190800</v>
      </c>
      <c r="D58" s="16">
        <v>133346.69</v>
      </c>
      <c r="E58" s="14">
        <f t="shared" si="1"/>
        <v>69.88820230607966</v>
      </c>
    </row>
    <row r="59" spans="1:5" ht="12.75">
      <c r="A59" s="8" t="s">
        <v>75</v>
      </c>
      <c r="B59" s="24" t="s">
        <v>76</v>
      </c>
      <c r="C59" s="15">
        <f>SUM(C60)</f>
        <v>1500000</v>
      </c>
      <c r="D59" s="15">
        <f>SUM(D60)</f>
        <v>615250</v>
      </c>
      <c r="E59" s="14">
        <f t="shared" si="1"/>
        <v>41.016666666666666</v>
      </c>
    </row>
    <row r="60" spans="1:5" ht="12.75">
      <c r="A60" s="11" t="s">
        <v>77</v>
      </c>
      <c r="B60" s="26" t="s">
        <v>78</v>
      </c>
      <c r="C60" s="16">
        <v>1500000</v>
      </c>
      <c r="D60" s="16">
        <v>615250</v>
      </c>
      <c r="E60" s="14">
        <f t="shared" si="1"/>
        <v>41.016666666666666</v>
      </c>
    </row>
    <row r="61" spans="1:5" ht="12.75">
      <c r="A61" s="8" t="s">
        <v>40</v>
      </c>
      <c r="B61" s="24" t="s">
        <v>41</v>
      </c>
      <c r="C61" s="15">
        <f>SUM(C62:C66)</f>
        <v>606395928.31</v>
      </c>
      <c r="D61" s="15">
        <f>SUM(D62:D66)</f>
        <v>431370953.42</v>
      </c>
      <c r="E61" s="7">
        <f t="shared" si="1"/>
        <v>71.13684859695756</v>
      </c>
    </row>
    <row r="62" spans="1:5" ht="12.75">
      <c r="A62" s="11" t="s">
        <v>42</v>
      </c>
      <c r="B62" s="26" t="s">
        <v>43</v>
      </c>
      <c r="C62" s="16">
        <v>162405610.92</v>
      </c>
      <c r="D62" s="16">
        <v>123484364.03</v>
      </c>
      <c r="E62" s="14">
        <f t="shared" si="1"/>
        <v>76.03454297575202</v>
      </c>
    </row>
    <row r="63" spans="1:5" ht="12.75">
      <c r="A63" s="11" t="s">
        <v>44</v>
      </c>
      <c r="B63" s="26" t="s">
        <v>45</v>
      </c>
      <c r="C63" s="16">
        <v>318939592.96</v>
      </c>
      <c r="D63" s="16">
        <v>221833167.77</v>
      </c>
      <c r="E63" s="14">
        <f t="shared" si="1"/>
        <v>69.55334886811039</v>
      </c>
    </row>
    <row r="64" spans="1:5" ht="12.75">
      <c r="A64" s="11" t="s">
        <v>149</v>
      </c>
      <c r="B64" s="26" t="s">
        <v>150</v>
      </c>
      <c r="C64" s="16">
        <v>80545104.43</v>
      </c>
      <c r="D64" s="16">
        <v>53940514.95</v>
      </c>
      <c r="E64" s="14">
        <f t="shared" si="1"/>
        <v>66.96932772230562</v>
      </c>
    </row>
    <row r="65" spans="1:5" ht="12.75">
      <c r="A65" s="11" t="s">
        <v>46</v>
      </c>
      <c r="B65" s="26" t="s">
        <v>47</v>
      </c>
      <c r="C65" s="16">
        <v>21374854</v>
      </c>
      <c r="D65" s="16">
        <v>15935679.05</v>
      </c>
      <c r="E65" s="14">
        <f t="shared" si="1"/>
        <v>74.55339367464218</v>
      </c>
    </row>
    <row r="66" spans="1:5" ht="12.75">
      <c r="A66" s="11" t="s">
        <v>48</v>
      </c>
      <c r="B66" s="26" t="s">
        <v>49</v>
      </c>
      <c r="C66" s="16">
        <v>23130766</v>
      </c>
      <c r="D66" s="16">
        <v>16177227.62</v>
      </c>
      <c r="E66" s="14">
        <f t="shared" si="1"/>
        <v>69.93814048354473</v>
      </c>
    </row>
    <row r="67" spans="1:5" ht="12.75">
      <c r="A67" s="8" t="s">
        <v>50</v>
      </c>
      <c r="B67" s="24" t="s">
        <v>110</v>
      </c>
      <c r="C67" s="15">
        <f>SUM(C68:C69)</f>
        <v>87485491.4</v>
      </c>
      <c r="D67" s="15">
        <f>SUM(D68:D69)</f>
        <v>58989969.650000006</v>
      </c>
      <c r="E67" s="7">
        <f t="shared" si="1"/>
        <v>67.42828862935323</v>
      </c>
    </row>
    <row r="68" spans="1:5" ht="12.75">
      <c r="A68" s="11" t="s">
        <v>51</v>
      </c>
      <c r="B68" s="26" t="s">
        <v>52</v>
      </c>
      <c r="C68" s="16">
        <v>85696881.4</v>
      </c>
      <c r="D68" s="16">
        <v>57590704.88</v>
      </c>
      <c r="E68" s="14">
        <f t="shared" si="1"/>
        <v>67.20280124452697</v>
      </c>
    </row>
    <row r="69" spans="1:5" ht="12.75">
      <c r="A69" s="11" t="s">
        <v>101</v>
      </c>
      <c r="B69" s="26" t="s">
        <v>102</v>
      </c>
      <c r="C69" s="16">
        <v>1788610</v>
      </c>
      <c r="D69" s="16">
        <v>1399264.77</v>
      </c>
      <c r="E69" s="14">
        <f t="shared" si="1"/>
        <v>78.231966163669</v>
      </c>
    </row>
    <row r="70" spans="1:5" ht="12.75">
      <c r="A70" s="8" t="s">
        <v>53</v>
      </c>
      <c r="B70" s="24" t="s">
        <v>111</v>
      </c>
      <c r="C70" s="15">
        <f>SUM(C71:C71)</f>
        <v>516800</v>
      </c>
      <c r="D70" s="15">
        <f>SUM(D71:D71)</f>
        <v>64600.67</v>
      </c>
      <c r="E70" s="7">
        <f t="shared" si="1"/>
        <v>12.500129643962849</v>
      </c>
    </row>
    <row r="71" spans="1:5" ht="12.75">
      <c r="A71" s="11" t="s">
        <v>71</v>
      </c>
      <c r="B71" s="26" t="s">
        <v>103</v>
      </c>
      <c r="C71" s="16">
        <v>516800</v>
      </c>
      <c r="D71" s="16">
        <v>64600.67</v>
      </c>
      <c r="E71" s="14">
        <f t="shared" si="1"/>
        <v>12.500129643962849</v>
      </c>
    </row>
    <row r="72" spans="1:5" ht="12.75">
      <c r="A72" s="8" t="s">
        <v>54</v>
      </c>
      <c r="B72" s="24" t="s">
        <v>55</v>
      </c>
      <c r="C72" s="15">
        <f>SUM(C73:C75)</f>
        <v>20327563.4</v>
      </c>
      <c r="D72" s="15">
        <f>SUM(D73:D75)</f>
        <v>11276819.85</v>
      </c>
      <c r="E72" s="7">
        <f t="shared" si="1"/>
        <v>55.47551188550223</v>
      </c>
    </row>
    <row r="73" spans="1:5" ht="12.75">
      <c r="A73" s="54" t="s">
        <v>112</v>
      </c>
      <c r="B73" s="55" t="s">
        <v>113</v>
      </c>
      <c r="C73" s="56">
        <v>475300</v>
      </c>
      <c r="D73" s="56">
        <v>0</v>
      </c>
      <c r="E73" s="7"/>
    </row>
    <row r="74" spans="1:5" ht="12.75">
      <c r="A74" s="11" t="s">
        <v>56</v>
      </c>
      <c r="B74" s="26" t="s">
        <v>57</v>
      </c>
      <c r="C74" s="16">
        <v>13122963.4</v>
      </c>
      <c r="D74" s="16">
        <v>8862100.51</v>
      </c>
      <c r="E74" s="14">
        <f t="shared" si="1"/>
        <v>67.53124458154018</v>
      </c>
    </row>
    <row r="75" spans="1:5" ht="12.75">
      <c r="A75" s="11" t="s">
        <v>130</v>
      </c>
      <c r="B75" s="59" t="s">
        <v>131</v>
      </c>
      <c r="C75" s="16">
        <v>6729300</v>
      </c>
      <c r="D75" s="16">
        <v>2414719.34</v>
      </c>
      <c r="E75" s="14">
        <f t="shared" si="1"/>
        <v>35.88366308531348</v>
      </c>
    </row>
    <row r="76" spans="1:5" ht="12.75">
      <c r="A76" s="49" t="s">
        <v>74</v>
      </c>
      <c r="B76" s="53" t="s">
        <v>105</v>
      </c>
      <c r="C76" s="51">
        <v>1820900</v>
      </c>
      <c r="D76" s="51">
        <v>1582877</v>
      </c>
      <c r="E76" s="52">
        <f t="shared" si="1"/>
        <v>86.9282772255478</v>
      </c>
    </row>
    <row r="77" spans="1:5" ht="12.75">
      <c r="A77" s="49" t="s">
        <v>106</v>
      </c>
      <c r="B77" s="53" t="s">
        <v>107</v>
      </c>
      <c r="C77" s="51"/>
      <c r="D77" s="51"/>
      <c r="E77" s="52"/>
    </row>
    <row r="78" spans="1:5" ht="12.75">
      <c r="A78" s="8" t="s">
        <v>104</v>
      </c>
      <c r="B78" s="47" t="s">
        <v>142</v>
      </c>
      <c r="C78" s="15">
        <v>25742353.38</v>
      </c>
      <c r="D78" s="15">
        <v>19937452.79</v>
      </c>
      <c r="E78" s="52">
        <f t="shared" si="1"/>
        <v>77.45000037754902</v>
      </c>
    </row>
    <row r="79" spans="1:5" ht="12.75">
      <c r="A79" s="8" t="s">
        <v>58</v>
      </c>
      <c r="B79" s="28" t="s">
        <v>59</v>
      </c>
      <c r="C79" s="15">
        <f>C34+C43+C44+C48+C54+C59+C61+C67+C70+C72+C76+C77+C78</f>
        <v>876026314.7799999</v>
      </c>
      <c r="D79" s="15">
        <f>D34+D43+D44+D48+D54+D59+D61+D67+D70+D72+D76+D77+D78</f>
        <v>606181349.2299999</v>
      </c>
      <c r="E79" s="7">
        <f t="shared" si="1"/>
        <v>69.19670551018011</v>
      </c>
    </row>
    <row r="80" spans="1:5" ht="12.75">
      <c r="A80" s="5"/>
      <c r="B80" s="28" t="s">
        <v>73</v>
      </c>
      <c r="C80" s="15">
        <f>SUM(C32-C79)</f>
        <v>-47676069.65999985</v>
      </c>
      <c r="D80" s="15">
        <f>SUM(D32-D79)</f>
        <v>37060410.150000095</v>
      </c>
      <c r="E80" s="7"/>
    </row>
    <row r="81" spans="1:5" ht="12.75">
      <c r="A81" s="29"/>
      <c r="B81" s="30"/>
      <c r="C81" s="31"/>
      <c r="D81" s="31"/>
      <c r="E81" s="31"/>
    </row>
    <row r="82" spans="1:5" ht="12.75" customHeight="1">
      <c r="A82" s="34"/>
      <c r="B82" s="32"/>
      <c r="C82" s="33"/>
      <c r="D82" s="31"/>
      <c r="E82" s="31"/>
    </row>
    <row r="83" spans="1:3" ht="12.75">
      <c r="A83" s="69" t="s">
        <v>156</v>
      </c>
      <c r="B83" s="69"/>
      <c r="C83" s="48" t="s">
        <v>157</v>
      </c>
    </row>
  </sheetData>
  <sheetProtection/>
  <mergeCells count="3">
    <mergeCell ref="A1:E1"/>
    <mergeCell ref="A2:E2"/>
    <mergeCell ref="A83:B83"/>
  </mergeCells>
  <printOptions/>
  <pageMargins left="0.7086614173228347" right="0.1968503937007874" top="0.35433070866141736" bottom="0" header="0.31496062992125984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fo-fyhzfmx5w06w</cp:lastModifiedBy>
  <cp:lastPrinted>2018-10-17T06:59:31Z</cp:lastPrinted>
  <dcterms:created xsi:type="dcterms:W3CDTF">1996-10-08T23:32:33Z</dcterms:created>
  <dcterms:modified xsi:type="dcterms:W3CDTF">2018-10-17T07:00:22Z</dcterms:modified>
  <cp:category/>
  <cp:version/>
  <cp:contentType/>
  <cp:contentStatus/>
</cp:coreProperties>
</file>