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октября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<sst xmlns="http://schemas.openxmlformats.org/spreadsheetml/2006/main" count="155" uniqueCount="155">
  <si>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</si>
  <si>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</si>
  <si>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</si>
  <si>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</si>
  <si>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</si>
  <si>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</si>
  <si>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</si>
  <si>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</si>
  <si>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</si>
  <si>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</si>
  <si>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</si>
  <si>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</si>
  <si>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</si>
  <si>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</si>
  <si>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</si>
  <si>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</si>
  <si>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</si>
  <si>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</si>
  <si>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</si>
  <si>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</si>
  <si>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</si>
  <si>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</si>
  <si>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</si>
  <si>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</si>
  <si>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</si>
  <si>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</si>
  <si>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</si>
  <si>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</si>
  <si>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</si>
  <si>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</si>
  <si>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</si>
  <si>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</si>
  <si>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</si>
  <si>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</si>
  <si>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</si>
  <si>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</si>
  <si>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</si>
  <si>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</si>
  <si>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</si>
  <si>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</si>
  <si>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</si>
  <si>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</si>
  <si>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</si>
  <si>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</si>
  <si>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</si>
  <si>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</si>
  <si>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</si>
  <si>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</si>
  <si>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</si>
  <si>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</si>
  <si>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</si>
  <si>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</si>
  <si>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</si>
  <si>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</si>
  <si>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</si>
  <si>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</si>
  <si>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</si>
  <si>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</si>
  <si>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</si>
  <si>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</si>
  <si>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</si>
  <si>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</si>
  <si>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</si>
  <si>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</si>
  <si>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</si>
  <si>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</si>
  <si>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</si>
  <si>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</si>
  <si>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</si>
  <si>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</si>
  <si>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</si>
  <si>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</si>
  <si>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</si>
  <si>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</si>
  <si>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</si>
  <si>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</si>
  <si>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</si>
  <si>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</si>
  <si>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</si>
  <si>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</si>
  <si>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</si>
  <si>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</si>
  <si>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</si>
  <si>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</si>
  <si>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</si>
  <si>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</si>
  <si>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</si>
  <si>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</si>
  <si>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</si>
  <si>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</si>
  <si>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</si>
  <si>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</si>
  <si>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</si>
  <si>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</si>
  <si>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</si>
  <si>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</si>
  <si>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</si>
  <si>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</si>
  <si>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</si>
  <si>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</si>
  <si>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</si>
  <si>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</si>
  <si>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</si>
  <si>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</si>
  <si>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</si>
  <si>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</si>
  <si>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</si>
  <si>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</si>
  <si>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</si>
  <si>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</si>
  <si>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</si>
  <si>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</si>
  <si>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</si>
  <si>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</si>
  <si>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</si>
  <si>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</si>
  <si>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</si>
  <si>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</si>
  <si>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</si>
  <si>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</si>
  <si>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</si>
  <si>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</si>
  <si>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</si>
  <si>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</si>
  <si>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</si>
  <si>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</si>
  <si>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</si>
  <si>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</si>
  <si>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</si>
  <si>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</si>
  <si>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</si>
  <si>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</si>
  <si>
    <t>0107</t>
  </si>
  <si>
    <t>Обеспечение проведения выборов и референдумов</t>
  </si>
  <si>
    <t>4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</si>
  <si>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</si>
  <si>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</si>
  <si>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</si>
  <si>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</si>
  <si>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</si>
  <si>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</si>
  <si>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НАЛОГИ, СБОРЫ И РЕГУЛЯРНЫЕ ПЛАТЕЖИ ЗА ПОЛЬЗОВАНИЕ ПРИРОДНЫМИ РЕСУРСАМИ</t>
  </si>
  <si>
    <t>Межбюджетные трансферты</t>
  </si>
  <si>
    <t>0310</t>
  </si>
  <si>
    <t>Обеспечение пожарной безопасности</t>
  </si>
  <si>
    <t>Водное хозяйство</t>
  </si>
  <si>
    <t>0406</t>
  </si>
  <si>
    <t xml:space="preserve">Руководитель финансово-бюджетной палаты                                                        </t>
  </si>
  <si>
    <t>Л.С.Свежинкина</t>
  </si>
  <si>
    <t>000 107 00000 00 0000 110</t>
  </si>
  <si>
    <t>об исполнении бюджета Бавлинского муниципального района на 1 апреля 2018 года</t>
  </si>
  <si>
    <t>годовой план на 2018 год</t>
  </si>
  <si>
    <t>Исполнение на 01.04.2018г.</t>
  </si>
  <si>
    <t>0703</t>
  </si>
  <si>
    <t>Дополнительное образование детей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</si>
</sst>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3" zoomScaleNormal="83" zoomScalePageLayoutView="0" workbookViewId="0" topLeftCell="A58">
      <selection activeCell="E55" sqref="E55"/>
    </sheetView>
  </sheetViews>
  <sheetFormatPr defaultColWidth="9.140625" defaultRowHeight="12.75"/>
  <cols>
    <col min="1" max="1" width="28.140625" style="0" customWidth="1"/>
    <col min="2" max="2" width="65.7109375" style="0" customWidth="1"/>
    <col min="3" max="4" width="15.28125" style="0" customWidth="1"/>
    <col min="5" max="5" width="13.28125" style="0" customWidth="1"/>
    <col min="6" max="6" width="13.28125" style="0" bestFit="1" customWidth="1"/>
  </cols>
  <sheetData>
    <row r="1" spans="1:5" ht="12.75">
      <c r="A1" s="65" t="s">
        <v>62</v>
      </c>
      <c r="B1" s="66"/>
      <c r="C1" s="66"/>
      <c r="D1" s="66"/>
      <c r="E1" s="66"/>
    </row>
    <row r="2" spans="1:5" ht="12.75">
      <c r="A2" s="67" t="s">
        <v>150</v>
      </c>
      <c r="B2" s="68"/>
      <c r="C2" s="68"/>
      <c r="D2" s="68"/>
      <c r="E2" s="68"/>
    </row>
    <row r="3" spans="1:5" ht="12.75">
      <c r="A3" s="36"/>
      <c r="B3" s="37"/>
      <c r="C3" s="38"/>
      <c r="D3" s="38"/>
      <c r="E3" s="38"/>
    </row>
    <row r="4" spans="1:5" ht="37.5" customHeight="1">
      <c r="A4" s="44" t="s">
        <v>0</v>
      </c>
      <c r="B4" s="41" t="s">
        <v>1</v>
      </c>
      <c r="C4" s="42" t="s">
        <v>151</v>
      </c>
      <c r="D4" s="42" t="s">
        <v>152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134</v>
      </c>
      <c r="E5" s="39" t="s">
        <v>4</v>
      </c>
    </row>
    <row r="6" spans="1:5" ht="12.75">
      <c r="A6" s="1"/>
      <c r="B6" s="2" t="s">
        <v>5</v>
      </c>
      <c r="C6" s="3"/>
      <c r="D6" s="3"/>
      <c r="E6" s="4"/>
    </row>
    <row r="7" spans="1:5" ht="12.75">
      <c r="A7" s="5" t="s">
        <v>79</v>
      </c>
      <c r="B7" s="2" t="s">
        <v>6</v>
      </c>
      <c r="C7" s="6">
        <f>C8+C10+C12+C17+C20+C21+C22+C23+C24+C25+C26+C27+C28+C29</f>
        <v>272241100</v>
      </c>
      <c r="D7" s="6">
        <f>D8+D10+D12+D17+D20+D21+D22+D23+D24+D25+D26+D27+D28+D29</f>
        <v>65239839.61</v>
      </c>
      <c r="E7" s="7">
        <f aca="true" t="shared" si="0" ref="E7:E21">SUM(D7/C7*100)</f>
        <v>23.963993537346123</v>
      </c>
    </row>
    <row r="8" spans="1:5" ht="12.75">
      <c r="A8" s="8" t="s">
        <v>80</v>
      </c>
      <c r="B8" s="9" t="s">
        <v>7</v>
      </c>
      <c r="C8" s="10">
        <f>C9</f>
        <v>232389100</v>
      </c>
      <c r="D8" s="10">
        <f>D9</f>
        <v>52561730.44</v>
      </c>
      <c r="E8" s="7">
        <f t="shared" si="0"/>
        <v>22.617984423537937</v>
      </c>
    </row>
    <row r="9" spans="1:5" ht="12.75">
      <c r="A9" s="11" t="s">
        <v>81</v>
      </c>
      <c r="B9" s="12" t="s">
        <v>8</v>
      </c>
      <c r="C9" s="13">
        <v>232389100</v>
      </c>
      <c r="D9" s="13">
        <v>52561730.44</v>
      </c>
      <c r="E9" s="14">
        <f t="shared" si="0"/>
        <v>22.617984423537937</v>
      </c>
    </row>
    <row r="10" spans="1:6" ht="26.25">
      <c r="A10" s="49" t="s">
        <v>126</v>
      </c>
      <c r="B10" s="57" t="s">
        <v>127</v>
      </c>
      <c r="C10" s="58">
        <f>SUM(C11)</f>
        <v>11100000</v>
      </c>
      <c r="D10" s="58">
        <f>SUM(D11)</f>
        <v>2617200.88</v>
      </c>
      <c r="E10" s="52">
        <f t="shared" si="0"/>
        <v>23.578386306306307</v>
      </c>
      <c r="F10" s="64"/>
    </row>
    <row r="11" spans="1:5" ht="14.25" customHeight="1">
      <c r="A11" s="11" t="s">
        <v>128</v>
      </c>
      <c r="B11" s="12" t="s">
        <v>129</v>
      </c>
      <c r="C11" s="13">
        <v>11100000</v>
      </c>
      <c r="D11" s="13">
        <v>2617200.88</v>
      </c>
      <c r="E11" s="14">
        <f t="shared" si="0"/>
        <v>23.578386306306307</v>
      </c>
    </row>
    <row r="12" spans="1:5" ht="12.75">
      <c r="A12" s="8" t="s">
        <v>82</v>
      </c>
      <c r="B12" s="9" t="s">
        <v>9</v>
      </c>
      <c r="C12" s="10">
        <f>SUM(C13:C16)</f>
        <v>13930000</v>
      </c>
      <c r="D12" s="10">
        <f>SUM(D13:D16)</f>
        <v>3938560.37</v>
      </c>
      <c r="E12" s="7">
        <f t="shared" si="0"/>
        <v>28.273943790380475</v>
      </c>
    </row>
    <row r="13" spans="1:5" ht="12.75">
      <c r="A13" s="11" t="s">
        <v>83</v>
      </c>
      <c r="B13" s="35" t="s">
        <v>72</v>
      </c>
      <c r="C13" s="13">
        <v>4700000</v>
      </c>
      <c r="D13" s="13">
        <v>1487235.52</v>
      </c>
      <c r="E13" s="14">
        <f t="shared" si="0"/>
        <v>31.64330893617021</v>
      </c>
    </row>
    <row r="14" spans="1:5" ht="12.75">
      <c r="A14" s="11" t="s">
        <v>120</v>
      </c>
      <c r="B14" s="35" t="s">
        <v>60</v>
      </c>
      <c r="C14" s="13">
        <v>8600000</v>
      </c>
      <c r="D14" s="13">
        <v>1961134.32</v>
      </c>
      <c r="E14" s="14">
        <f t="shared" si="0"/>
        <v>22.803887441860464</v>
      </c>
    </row>
    <row r="15" spans="1:5" ht="12.75">
      <c r="A15" s="11" t="s">
        <v>121</v>
      </c>
      <c r="B15" s="35" t="s">
        <v>61</v>
      </c>
      <c r="C15" s="13">
        <v>428000</v>
      </c>
      <c r="D15" s="13">
        <v>422990.53</v>
      </c>
      <c r="E15" s="14">
        <f t="shared" si="0"/>
        <v>98.82956308411217</v>
      </c>
    </row>
    <row r="16" spans="1:5" ht="12" customHeight="1">
      <c r="A16" s="11" t="s">
        <v>124</v>
      </c>
      <c r="B16" s="35" t="s">
        <v>125</v>
      </c>
      <c r="C16" s="13">
        <v>202000</v>
      </c>
      <c r="D16" s="13">
        <v>67200</v>
      </c>
      <c r="E16" s="14">
        <f t="shared" si="0"/>
        <v>33.26732673267327</v>
      </c>
    </row>
    <row r="17" spans="1:5" ht="12.75">
      <c r="A17" s="8" t="s">
        <v>84</v>
      </c>
      <c r="B17" s="9" t="s">
        <v>10</v>
      </c>
      <c r="C17" s="15">
        <f>SUM(C18:C19)</f>
        <v>0</v>
      </c>
      <c r="D17" s="15">
        <f>SUM(D18:D19)</f>
        <v>0</v>
      </c>
      <c r="E17" s="14"/>
    </row>
    <row r="18" spans="1:5" ht="12.75">
      <c r="A18" s="11" t="s">
        <v>85</v>
      </c>
      <c r="B18" s="12" t="s">
        <v>11</v>
      </c>
      <c r="C18" s="16"/>
      <c r="D18" s="13"/>
      <c r="E18" s="14"/>
    </row>
    <row r="19" spans="1:5" ht="12.75">
      <c r="A19" s="11" t="s">
        <v>86</v>
      </c>
      <c r="B19" s="12" t="s">
        <v>12</v>
      </c>
      <c r="C19" s="13"/>
      <c r="D19" s="13"/>
      <c r="E19" s="14"/>
    </row>
    <row r="20" spans="1:5" ht="24">
      <c r="A20" s="63" t="s">
        <v>149</v>
      </c>
      <c r="B20" s="62" t="s">
        <v>141</v>
      </c>
      <c r="C20" s="58">
        <v>140000</v>
      </c>
      <c r="D20" s="58">
        <v>0</v>
      </c>
      <c r="E20" s="52">
        <f t="shared" si="0"/>
        <v>0</v>
      </c>
    </row>
    <row r="21" spans="1:5" ht="12.75">
      <c r="A21" s="8" t="s">
        <v>87</v>
      </c>
      <c r="B21" s="9" t="s">
        <v>13</v>
      </c>
      <c r="C21" s="10">
        <v>3500000</v>
      </c>
      <c r="D21" s="10">
        <v>1023086.56</v>
      </c>
      <c r="E21" s="7">
        <f t="shared" si="0"/>
        <v>29.231044571428573</v>
      </c>
    </row>
    <row r="22" spans="1:5" ht="24">
      <c r="A22" s="8" t="s">
        <v>88</v>
      </c>
      <c r="B22" s="17" t="s">
        <v>14</v>
      </c>
      <c r="C22" s="15">
        <v>0</v>
      </c>
      <c r="D22" s="15">
        <v>0</v>
      </c>
      <c r="E22" s="7"/>
    </row>
    <row r="23" spans="1:5" ht="24">
      <c r="A23" s="8" t="s">
        <v>89</v>
      </c>
      <c r="B23" s="17" t="s">
        <v>15</v>
      </c>
      <c r="C23" s="10">
        <v>6950000</v>
      </c>
      <c r="D23" s="10">
        <v>1603287.36</v>
      </c>
      <c r="E23" s="7">
        <f>SUM(D23/C23*100)</f>
        <v>23.068882877697845</v>
      </c>
    </row>
    <row r="24" spans="1:5" ht="12.75">
      <c r="A24" s="8" t="s">
        <v>90</v>
      </c>
      <c r="B24" s="17" t="s">
        <v>16</v>
      </c>
      <c r="C24" s="10">
        <v>1182000</v>
      </c>
      <c r="D24" s="10">
        <v>639581.15</v>
      </c>
      <c r="E24" s="7">
        <f>SUM(D24/C24*100)</f>
        <v>54.11008037225042</v>
      </c>
    </row>
    <row r="25" spans="1:5" ht="13.5" customHeight="1">
      <c r="A25" s="18" t="s">
        <v>91</v>
      </c>
      <c r="B25" s="19" t="s">
        <v>17</v>
      </c>
      <c r="C25" s="10">
        <v>0</v>
      </c>
      <c r="D25" s="10">
        <v>0</v>
      </c>
      <c r="E25" s="7"/>
    </row>
    <row r="26" spans="1:5" ht="12.75">
      <c r="A26" s="18" t="s">
        <v>92</v>
      </c>
      <c r="B26" s="19" t="s">
        <v>68</v>
      </c>
      <c r="C26" s="20">
        <v>600000</v>
      </c>
      <c r="D26" s="10">
        <v>2305443.17</v>
      </c>
      <c r="E26" s="7">
        <f>SUM(D26/C26*100)</f>
        <v>384.2405283333333</v>
      </c>
    </row>
    <row r="27" spans="1:5" ht="12.75">
      <c r="A27" s="18" t="s">
        <v>93</v>
      </c>
      <c r="B27" s="19" t="s">
        <v>18</v>
      </c>
      <c r="C27" s="21">
        <v>2450000</v>
      </c>
      <c r="D27" s="10">
        <v>449478.86</v>
      </c>
      <c r="E27" s="7">
        <f>SUM(D27/C27*100)</f>
        <v>18.346075918367347</v>
      </c>
    </row>
    <row r="28" spans="1:5" ht="12.75">
      <c r="A28" s="18" t="s">
        <v>94</v>
      </c>
      <c r="B28" s="19" t="s">
        <v>19</v>
      </c>
      <c r="C28" s="21">
        <v>0</v>
      </c>
      <c r="D28" s="20">
        <v>101470.82</v>
      </c>
      <c r="E28" s="7">
        <v>0</v>
      </c>
    </row>
    <row r="29" spans="1:5" ht="12.75">
      <c r="A29" s="18" t="s">
        <v>95</v>
      </c>
      <c r="B29" s="19" t="s">
        <v>67</v>
      </c>
      <c r="C29" s="21">
        <v>0</v>
      </c>
      <c r="D29" s="20">
        <v>0</v>
      </c>
      <c r="E29" s="7"/>
    </row>
    <row r="30" spans="1:5" ht="12.75">
      <c r="A30" s="18" t="s">
        <v>96</v>
      </c>
      <c r="B30" s="22" t="s">
        <v>20</v>
      </c>
      <c r="C30" s="21">
        <v>503469884.72</v>
      </c>
      <c r="D30" s="21">
        <v>123504932.74</v>
      </c>
      <c r="E30" s="7">
        <f>SUM(D30/C30*100)</f>
        <v>24.53074880708825</v>
      </c>
    </row>
    <row r="31" spans="1:5" ht="12.75">
      <c r="A31" s="8" t="s">
        <v>97</v>
      </c>
      <c r="B31" s="22" t="s">
        <v>21</v>
      </c>
      <c r="C31" s="15">
        <f>SUM(C7+C30)</f>
        <v>775710984.72</v>
      </c>
      <c r="D31" s="15">
        <f>SUM(D7+D30)</f>
        <v>188744772.35</v>
      </c>
      <c r="E31" s="7">
        <f>SUM(D31/C31*100)</f>
        <v>24.331842150995083</v>
      </c>
    </row>
    <row r="32" spans="1:5" ht="12.75">
      <c r="A32" s="8"/>
      <c r="B32" s="23" t="s">
        <v>22</v>
      </c>
      <c r="C32" s="16"/>
      <c r="D32" s="16"/>
      <c r="E32" s="45"/>
    </row>
    <row r="33" spans="1:5" ht="12.75">
      <c r="A33" s="8" t="s">
        <v>23</v>
      </c>
      <c r="B33" s="24" t="s">
        <v>24</v>
      </c>
      <c r="C33" s="15">
        <f>SUM(C34:C41)</f>
        <v>52317292.5</v>
      </c>
      <c r="D33" s="15">
        <f>SUM(D34:D41)</f>
        <v>12696756.04</v>
      </c>
      <c r="E33" s="7">
        <f aca="true" t="shared" si="1" ref="E33:E77">SUM(D33/C33*100)</f>
        <v>24.268755956742215</v>
      </c>
    </row>
    <row r="34" spans="1:5" ht="26.25">
      <c r="A34" s="11" t="s">
        <v>25</v>
      </c>
      <c r="B34" s="25" t="s">
        <v>26</v>
      </c>
      <c r="C34" s="16">
        <v>1300000</v>
      </c>
      <c r="D34" s="16">
        <v>350625.84</v>
      </c>
      <c r="E34" s="14">
        <f t="shared" si="1"/>
        <v>26.971218461538466</v>
      </c>
    </row>
    <row r="35" spans="1:5" ht="26.25">
      <c r="A35" s="11" t="s">
        <v>27</v>
      </c>
      <c r="B35" s="25" t="s">
        <v>28</v>
      </c>
      <c r="C35" s="16">
        <v>11605104.91</v>
      </c>
      <c r="D35" s="16">
        <v>2877380.23</v>
      </c>
      <c r="E35" s="14">
        <f t="shared" si="1"/>
        <v>24.794090637824315</v>
      </c>
    </row>
    <row r="36" spans="1:5" ht="39">
      <c r="A36" s="11" t="s">
        <v>29</v>
      </c>
      <c r="B36" s="26" t="s">
        <v>30</v>
      </c>
      <c r="C36" s="16">
        <v>17892425.19</v>
      </c>
      <c r="D36" s="16">
        <v>5115531.54</v>
      </c>
      <c r="E36" s="46">
        <f t="shared" si="1"/>
        <v>28.59048723511807</v>
      </c>
    </row>
    <row r="37" spans="1:5" ht="12.75">
      <c r="A37" s="11" t="s">
        <v>31</v>
      </c>
      <c r="B37" s="27" t="s">
        <v>32</v>
      </c>
      <c r="C37" s="16">
        <v>144600</v>
      </c>
      <c r="D37" s="16">
        <v>0</v>
      </c>
      <c r="E37" s="46">
        <f t="shared" si="1"/>
        <v>0</v>
      </c>
    </row>
    <row r="38" spans="1:5" ht="12.75">
      <c r="A38" s="11" t="s">
        <v>65</v>
      </c>
      <c r="B38" s="27" t="s">
        <v>66</v>
      </c>
      <c r="C38" s="16">
        <v>5733200</v>
      </c>
      <c r="D38" s="16">
        <v>1723493.33</v>
      </c>
      <c r="E38" s="46">
        <f t="shared" si="1"/>
        <v>30.06162928207633</v>
      </c>
    </row>
    <row r="39" spans="1:5" ht="12.75">
      <c r="A39" s="11" t="s">
        <v>132</v>
      </c>
      <c r="B39" s="27" t="s">
        <v>133</v>
      </c>
      <c r="C39" s="16">
        <v>0</v>
      </c>
      <c r="D39" s="16">
        <v>0</v>
      </c>
      <c r="E39" s="46"/>
    </row>
    <row r="40" spans="1:5" ht="12.75">
      <c r="A40" s="11" t="s">
        <v>114</v>
      </c>
      <c r="B40" s="27" t="s">
        <v>115</v>
      </c>
      <c r="C40" s="16">
        <v>3320960</v>
      </c>
      <c r="D40" s="16">
        <v>0</v>
      </c>
      <c r="E40" s="46">
        <f t="shared" si="1"/>
        <v>0</v>
      </c>
    </row>
    <row r="41" spans="1:5" ht="12.75">
      <c r="A41" s="11" t="s">
        <v>98</v>
      </c>
      <c r="B41" s="26" t="s">
        <v>33</v>
      </c>
      <c r="C41" s="16">
        <v>12321002.4</v>
      </c>
      <c r="D41" s="16">
        <v>2629725.1</v>
      </c>
      <c r="E41" s="46">
        <f t="shared" si="1"/>
        <v>21.34343468677516</v>
      </c>
    </row>
    <row r="42" spans="1:5" ht="12.75">
      <c r="A42" s="8" t="s">
        <v>64</v>
      </c>
      <c r="B42" s="24" t="s">
        <v>63</v>
      </c>
      <c r="C42" s="15">
        <v>1077700</v>
      </c>
      <c r="D42" s="15">
        <v>269425</v>
      </c>
      <c r="E42" s="7">
        <f t="shared" si="1"/>
        <v>25</v>
      </c>
    </row>
    <row r="43" spans="1:5" ht="12.75" customHeight="1">
      <c r="A43" s="8" t="s">
        <v>34</v>
      </c>
      <c r="B43" s="24" t="s">
        <v>35</v>
      </c>
      <c r="C43" s="15">
        <v>2088900</v>
      </c>
      <c r="D43" s="15">
        <v>278998.22</v>
      </c>
      <c r="E43" s="7">
        <f t="shared" si="1"/>
        <v>13.356226722198286</v>
      </c>
    </row>
    <row r="44" spans="1:5" ht="26.25">
      <c r="A44" s="11" t="s">
        <v>116</v>
      </c>
      <c r="B44" s="26" t="s">
        <v>117</v>
      </c>
      <c r="C44" s="16">
        <v>1446600</v>
      </c>
      <c r="D44" s="16">
        <v>231736.5</v>
      </c>
      <c r="E44" s="14">
        <f t="shared" si="1"/>
        <v>16.019390294483618</v>
      </c>
    </row>
    <row r="45" spans="1:5" ht="12.75">
      <c r="A45" s="11" t="s">
        <v>143</v>
      </c>
      <c r="B45" s="26" t="s">
        <v>144</v>
      </c>
      <c r="C45" s="16"/>
      <c r="D45" s="16"/>
      <c r="E45" s="14"/>
    </row>
    <row r="46" spans="1:5" ht="26.25">
      <c r="A46" s="11" t="s">
        <v>122</v>
      </c>
      <c r="B46" s="26" t="s">
        <v>123</v>
      </c>
      <c r="C46" s="16">
        <v>642300</v>
      </c>
      <c r="D46" s="16">
        <v>47261.72</v>
      </c>
      <c r="E46" s="14">
        <f t="shared" si="1"/>
        <v>7.358200217966683</v>
      </c>
    </row>
    <row r="47" spans="1:5" ht="12.75">
      <c r="A47" s="49" t="s">
        <v>99</v>
      </c>
      <c r="B47" s="50" t="s">
        <v>100</v>
      </c>
      <c r="C47" s="51">
        <f>SUM(C48:C51)</f>
        <v>17882064.75</v>
      </c>
      <c r="D47" s="51">
        <f>SUM(D48:D51)</f>
        <v>0</v>
      </c>
      <c r="E47" s="52">
        <f t="shared" si="1"/>
        <v>0</v>
      </c>
    </row>
    <row r="48" spans="1:5" ht="12.75">
      <c r="A48" s="54" t="s">
        <v>135</v>
      </c>
      <c r="B48" s="55" t="s">
        <v>136</v>
      </c>
      <c r="C48" s="56">
        <v>1833750.15</v>
      </c>
      <c r="D48" s="56">
        <v>0</v>
      </c>
      <c r="E48" s="60">
        <f t="shared" si="1"/>
        <v>0</v>
      </c>
    </row>
    <row r="49" spans="1:5" ht="12.75">
      <c r="A49" s="54" t="s">
        <v>146</v>
      </c>
      <c r="B49" s="55" t="s">
        <v>145</v>
      </c>
      <c r="C49" s="56">
        <v>1156500</v>
      </c>
      <c r="D49" s="56">
        <v>0</v>
      </c>
      <c r="E49" s="60"/>
    </row>
    <row r="50" spans="1:5" ht="12.75">
      <c r="A50" s="54" t="s">
        <v>137</v>
      </c>
      <c r="B50" s="55" t="s">
        <v>138</v>
      </c>
      <c r="C50" s="56">
        <v>14891814.6</v>
      </c>
      <c r="D50" s="56">
        <v>0</v>
      </c>
      <c r="E50" s="60">
        <f t="shared" si="1"/>
        <v>0</v>
      </c>
    </row>
    <row r="51" spans="1:5" s="61" customFormat="1" ht="12.75">
      <c r="A51" s="54" t="s">
        <v>139</v>
      </c>
      <c r="B51" s="55" t="s">
        <v>140</v>
      </c>
      <c r="C51" s="56">
        <v>0</v>
      </c>
      <c r="D51" s="56">
        <v>0</v>
      </c>
      <c r="E51" s="60">
        <v>0</v>
      </c>
    </row>
    <row r="52" spans="1:5" ht="12.75">
      <c r="A52" s="8" t="s">
        <v>36</v>
      </c>
      <c r="B52" s="24" t="s">
        <v>37</v>
      </c>
      <c r="C52" s="15">
        <f>SUM(C53:C56)</f>
        <v>8205281</v>
      </c>
      <c r="D52" s="15">
        <f>SUM(D53:D56)</f>
        <v>34500</v>
      </c>
      <c r="E52" s="7">
        <f t="shared" si="1"/>
        <v>0.4204609202293011</v>
      </c>
    </row>
    <row r="53" spans="1:5" ht="12.75">
      <c r="A53" s="11" t="s">
        <v>38</v>
      </c>
      <c r="B53" s="26" t="s">
        <v>39</v>
      </c>
      <c r="C53" s="16">
        <v>7608000</v>
      </c>
      <c r="D53" s="16">
        <v>0</v>
      </c>
      <c r="E53" s="14">
        <f t="shared" si="1"/>
        <v>0</v>
      </c>
    </row>
    <row r="54" spans="1:5" ht="12.75">
      <c r="A54" s="11" t="s">
        <v>118</v>
      </c>
      <c r="B54" s="26" t="s">
        <v>119</v>
      </c>
      <c r="C54" s="16">
        <v>0</v>
      </c>
      <c r="D54" s="16">
        <v>0</v>
      </c>
      <c r="E54" s="14">
        <v>0</v>
      </c>
    </row>
    <row r="55" spans="1:5" ht="12.75">
      <c r="A55" s="11" t="s">
        <v>69</v>
      </c>
      <c r="B55" s="26" t="s">
        <v>70</v>
      </c>
      <c r="C55" s="16">
        <v>424781</v>
      </c>
      <c r="D55" s="16">
        <v>0</v>
      </c>
      <c r="E55" s="14">
        <f t="shared" si="1"/>
        <v>0</v>
      </c>
    </row>
    <row r="56" spans="1:5" ht="12.75">
      <c r="A56" s="11" t="s">
        <v>108</v>
      </c>
      <c r="B56" s="26" t="s">
        <v>109</v>
      </c>
      <c r="C56" s="16">
        <v>172500</v>
      </c>
      <c r="D56" s="16">
        <v>34500</v>
      </c>
      <c r="E56" s="14">
        <f t="shared" si="1"/>
        <v>20</v>
      </c>
    </row>
    <row r="57" spans="1:5" ht="12.75">
      <c r="A57" s="8" t="s">
        <v>75</v>
      </c>
      <c r="B57" s="24" t="s">
        <v>76</v>
      </c>
      <c r="C57" s="15">
        <f>SUM(C58)</f>
        <v>1500000</v>
      </c>
      <c r="D57" s="15">
        <f>SUM(D58)</f>
        <v>0</v>
      </c>
      <c r="E57" s="14">
        <f t="shared" si="1"/>
        <v>0</v>
      </c>
    </row>
    <row r="58" spans="1:5" ht="12.75">
      <c r="A58" s="11" t="s">
        <v>77</v>
      </c>
      <c r="B58" s="26" t="s">
        <v>78</v>
      </c>
      <c r="C58" s="16">
        <v>1500000</v>
      </c>
      <c r="D58" s="16">
        <v>0</v>
      </c>
      <c r="E58" s="14">
        <f t="shared" si="1"/>
        <v>0</v>
      </c>
    </row>
    <row r="59" spans="1:5" ht="12.75">
      <c r="A59" s="8" t="s">
        <v>40</v>
      </c>
      <c r="B59" s="24" t="s">
        <v>41</v>
      </c>
      <c r="C59" s="15">
        <f>SUM(C60:C64)</f>
        <v>586707160.97</v>
      </c>
      <c r="D59" s="15">
        <f>SUM(D60:D64)</f>
        <v>139983522.84</v>
      </c>
      <c r="E59" s="7">
        <f t="shared" si="1"/>
        <v>23.85918089163356</v>
      </c>
    </row>
    <row r="60" spans="1:5" ht="12.75">
      <c r="A60" s="11" t="s">
        <v>42</v>
      </c>
      <c r="B60" s="26" t="s">
        <v>43</v>
      </c>
      <c r="C60" s="16">
        <v>156988416.57</v>
      </c>
      <c r="D60" s="16">
        <v>41725622.47</v>
      </c>
      <c r="E60" s="14">
        <f t="shared" si="1"/>
        <v>26.578790576816125</v>
      </c>
    </row>
    <row r="61" spans="1:5" ht="12.75">
      <c r="A61" s="11" t="s">
        <v>44</v>
      </c>
      <c r="B61" s="26" t="s">
        <v>45</v>
      </c>
      <c r="C61" s="16">
        <v>310306305.43</v>
      </c>
      <c r="D61" s="16">
        <v>75619278.07</v>
      </c>
      <c r="E61" s="14">
        <f t="shared" si="1"/>
        <v>24.369236701526987</v>
      </c>
    </row>
    <row r="62" spans="1:5" ht="12.75">
      <c r="A62" s="11" t="s">
        <v>153</v>
      </c>
      <c r="B62" s="26" t="s">
        <v>154</v>
      </c>
      <c r="C62" s="16">
        <v>79352938.97</v>
      </c>
      <c r="D62" s="16">
        <v>15678291.7</v>
      </c>
      <c r="E62" s="14">
        <f t="shared" si="1"/>
        <v>19.75766985256501</v>
      </c>
    </row>
    <row r="63" spans="1:5" ht="12.75">
      <c r="A63" s="11" t="s">
        <v>46</v>
      </c>
      <c r="B63" s="26" t="s">
        <v>47</v>
      </c>
      <c r="C63" s="16">
        <v>20324800</v>
      </c>
      <c r="D63" s="16">
        <v>3359553.72</v>
      </c>
      <c r="E63" s="14">
        <f t="shared" si="1"/>
        <v>16.52933224435173</v>
      </c>
    </row>
    <row r="64" spans="1:5" ht="12.75">
      <c r="A64" s="11" t="s">
        <v>48</v>
      </c>
      <c r="B64" s="26" t="s">
        <v>49</v>
      </c>
      <c r="C64" s="16">
        <v>19734700</v>
      </c>
      <c r="D64" s="16">
        <v>3600776.88</v>
      </c>
      <c r="E64" s="14">
        <f t="shared" si="1"/>
        <v>18.245916482135527</v>
      </c>
    </row>
    <row r="65" spans="1:5" ht="12.75">
      <c r="A65" s="8" t="s">
        <v>50</v>
      </c>
      <c r="B65" s="24" t="s">
        <v>110</v>
      </c>
      <c r="C65" s="15">
        <f>SUM(C66:C67)</f>
        <v>77192715.56</v>
      </c>
      <c r="D65" s="15">
        <f>SUM(D66:D67)</f>
        <v>16266856.87</v>
      </c>
      <c r="E65" s="7">
        <f t="shared" si="1"/>
        <v>21.073046532941532</v>
      </c>
    </row>
    <row r="66" spans="1:5" ht="12.75">
      <c r="A66" s="11" t="s">
        <v>51</v>
      </c>
      <c r="B66" s="26" t="s">
        <v>52</v>
      </c>
      <c r="C66" s="16">
        <v>75404105.56</v>
      </c>
      <c r="D66" s="16">
        <v>15903351.53</v>
      </c>
      <c r="E66" s="14">
        <f t="shared" si="1"/>
        <v>21.090829752427076</v>
      </c>
    </row>
    <row r="67" spans="1:5" ht="12.75">
      <c r="A67" s="11" t="s">
        <v>101</v>
      </c>
      <c r="B67" s="26" t="s">
        <v>102</v>
      </c>
      <c r="C67" s="16">
        <v>1788610</v>
      </c>
      <c r="D67" s="16">
        <v>363505.34</v>
      </c>
      <c r="E67" s="14">
        <f t="shared" si="1"/>
        <v>20.323342707465574</v>
      </c>
    </row>
    <row r="68" spans="1:5" ht="12.75">
      <c r="A68" s="8" t="s">
        <v>53</v>
      </c>
      <c r="B68" s="24" t="s">
        <v>111</v>
      </c>
      <c r="C68" s="15">
        <f>SUM(C69:C69)</f>
        <v>516800</v>
      </c>
      <c r="D68" s="15">
        <f>SUM(D69:D69)</f>
        <v>0</v>
      </c>
      <c r="E68" s="7">
        <f t="shared" si="1"/>
        <v>0</v>
      </c>
    </row>
    <row r="69" spans="1:5" ht="12.75">
      <c r="A69" s="11" t="s">
        <v>71</v>
      </c>
      <c r="B69" s="26" t="s">
        <v>103</v>
      </c>
      <c r="C69" s="16">
        <v>516800</v>
      </c>
      <c r="D69" s="16">
        <v>0</v>
      </c>
      <c r="E69" s="14">
        <f t="shared" si="1"/>
        <v>0</v>
      </c>
    </row>
    <row r="70" spans="1:5" ht="12.75">
      <c r="A70" s="8" t="s">
        <v>54</v>
      </c>
      <c r="B70" s="24" t="s">
        <v>55</v>
      </c>
      <c r="C70" s="15">
        <f>SUM(C71:C73)</f>
        <v>12840600</v>
      </c>
      <c r="D70" s="15">
        <f>SUM(D71:D73)</f>
        <v>1820239.55</v>
      </c>
      <c r="E70" s="7">
        <f t="shared" si="1"/>
        <v>14.175658068937588</v>
      </c>
    </row>
    <row r="71" spans="1:5" ht="12.75">
      <c r="A71" s="54" t="s">
        <v>112</v>
      </c>
      <c r="B71" s="55" t="s">
        <v>113</v>
      </c>
      <c r="C71" s="56">
        <v>475300</v>
      </c>
      <c r="D71" s="56">
        <v>0</v>
      </c>
      <c r="E71" s="7"/>
    </row>
    <row r="72" spans="1:5" ht="12.75">
      <c r="A72" s="11" t="s">
        <v>56</v>
      </c>
      <c r="B72" s="26" t="s">
        <v>57</v>
      </c>
      <c r="C72" s="16">
        <v>5636000</v>
      </c>
      <c r="D72" s="16">
        <v>873521.01</v>
      </c>
      <c r="E72" s="14">
        <f t="shared" si="1"/>
        <v>15.498953335699078</v>
      </c>
    </row>
    <row r="73" spans="1:5" ht="12.75">
      <c r="A73" s="11" t="s">
        <v>130</v>
      </c>
      <c r="B73" s="59" t="s">
        <v>131</v>
      </c>
      <c r="C73" s="16">
        <v>6729300</v>
      </c>
      <c r="D73" s="16">
        <v>946718.54</v>
      </c>
      <c r="E73" s="14">
        <f t="shared" si="1"/>
        <v>14.068603569464877</v>
      </c>
    </row>
    <row r="74" spans="1:5" ht="12.75">
      <c r="A74" s="49" t="s">
        <v>74</v>
      </c>
      <c r="B74" s="53" t="s">
        <v>105</v>
      </c>
      <c r="C74" s="51">
        <v>1220900</v>
      </c>
      <c r="D74" s="51">
        <v>565860</v>
      </c>
      <c r="E74" s="52">
        <f t="shared" si="1"/>
        <v>46.34777623064952</v>
      </c>
    </row>
    <row r="75" spans="1:5" ht="12.75">
      <c r="A75" s="49" t="s">
        <v>106</v>
      </c>
      <c r="B75" s="53" t="s">
        <v>107</v>
      </c>
      <c r="C75" s="51"/>
      <c r="D75" s="51"/>
      <c r="E75" s="52"/>
    </row>
    <row r="76" spans="1:5" ht="12.75">
      <c r="A76" s="8" t="s">
        <v>104</v>
      </c>
      <c r="B76" s="47" t="s">
        <v>142</v>
      </c>
      <c r="C76" s="15">
        <v>23526700</v>
      </c>
      <c r="D76" s="15">
        <v>6112100.08</v>
      </c>
      <c r="E76" s="52">
        <f t="shared" si="1"/>
        <v>25.979419468093703</v>
      </c>
    </row>
    <row r="77" spans="1:5" ht="12.75">
      <c r="A77" s="8" t="s">
        <v>58</v>
      </c>
      <c r="B77" s="28" t="s">
        <v>59</v>
      </c>
      <c r="C77" s="15">
        <f>C33+C42+C43+C47+C52+C57+C59+C65+C68+C70+C74+C75+C76</f>
        <v>785076114.78</v>
      </c>
      <c r="D77" s="15">
        <f>D33+D42+D43+D47+D52+D57+D59+D65+D68+D70+D74+D75+D76</f>
        <v>178028258.60000002</v>
      </c>
      <c r="E77" s="7">
        <f t="shared" si="1"/>
        <v>22.676560303950716</v>
      </c>
    </row>
    <row r="78" spans="1:5" ht="12.75">
      <c r="A78" s="5"/>
      <c r="B78" s="28" t="s">
        <v>73</v>
      </c>
      <c r="C78" s="15">
        <f>SUM(C31-C77)</f>
        <v>-9365130.059999943</v>
      </c>
      <c r="D78" s="15">
        <f>SUM(D31-D77)</f>
        <v>10716513.74999997</v>
      </c>
      <c r="E78" s="7"/>
    </row>
    <row r="79" spans="1:5" ht="12.75">
      <c r="A79" s="29"/>
      <c r="B79" s="30"/>
      <c r="C79" s="31"/>
      <c r="D79" s="31"/>
      <c r="E79" s="31"/>
    </row>
    <row r="80" spans="1:5" ht="12.75" customHeight="1">
      <c r="A80" s="34"/>
      <c r="B80" s="32"/>
      <c r="C80" s="33"/>
      <c r="D80" s="31"/>
      <c r="E80" s="31"/>
    </row>
    <row r="81" spans="1:3" ht="12.75">
      <c r="A81" s="69" t="s">
        <v>147</v>
      </c>
      <c r="B81" s="69"/>
      <c r="C81" s="48" t="s">
        <v>148</v>
      </c>
    </row>
  </sheetData>
  <sheetProtection/>
  <mergeCells count="3">
    <mergeCell ref="A1:E1"/>
    <mergeCell ref="A2:E2"/>
    <mergeCell ref="A81:B81"/>
  </mergeCells>
  <printOptions/>
  <pageMargins left="0.7086614173228347" right="0.1968503937007874" top="0.35433070866141736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fo-fyhzfmx5w06w</cp:lastModifiedBy>
  <cp:lastPrinted>2018-04-19T10:27:15Z</cp:lastPrinted>
  <dcterms:created xsi:type="dcterms:W3CDTF">1996-10-08T23:32:33Z</dcterms:created>
  <dcterms:modified xsi:type="dcterms:W3CDTF">2018-04-19T10:27:39Z</dcterms:modified>
  <cp:category/>
  <cp:version/>
  <cp:contentType/>
  <cp:contentStatus/>
</cp:coreProperties>
</file>