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ramshinrj\Downloads\"/>
    </mc:Choice>
  </mc:AlternateContent>
  <bookViews>
    <workbookView xWindow="0" yWindow="0" windowWidth="20730" windowHeight="9435"/>
  </bookViews>
  <sheets>
    <sheet name="Лист1" sheetId="1" r:id="rId1"/>
  </sheets>
  <definedNames>
    <definedName name="_xlnm.Print_Area" localSheetId="0">Лист1!$A$1:$T$23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F23" i="1"/>
  <c r="H22" i="1"/>
  <c r="F22" i="1"/>
  <c r="G21" i="1" l="1"/>
  <c r="N21" i="1" s="1"/>
  <c r="G20" i="1"/>
  <c r="N20" i="1" s="1"/>
  <c r="G19" i="1"/>
  <c r="N19" i="1" s="1"/>
  <c r="G18" i="1"/>
  <c r="N18" i="1" s="1"/>
  <c r="G17" i="1"/>
  <c r="N17" i="1" s="1"/>
  <c r="G16" i="1"/>
  <c r="N16" i="1" s="1"/>
  <c r="G15" i="1"/>
  <c r="N15" i="1" s="1"/>
  <c r="G14" i="1"/>
  <c r="N14" i="1" s="1"/>
  <c r="G13" i="1"/>
  <c r="N13" i="1" s="1"/>
  <c r="G12" i="1"/>
  <c r="N12" i="1" s="1"/>
  <c r="G11" i="1"/>
  <c r="N11" i="1" s="1"/>
  <c r="G10" i="1"/>
  <c r="N10" i="1" s="1"/>
  <c r="S9" i="1"/>
  <c r="G9" i="1"/>
  <c r="N9" i="1" s="1"/>
  <c r="S8" i="1"/>
  <c r="G8" i="1"/>
  <c r="N8" i="1" s="1"/>
  <c r="S7" i="1"/>
  <c r="G7" i="1"/>
  <c r="N7" i="1" s="1"/>
  <c r="G6" i="1"/>
  <c r="N6" i="1" s="1"/>
  <c r="G23" i="1" l="1"/>
  <c r="G22" i="1"/>
</calcChain>
</file>

<file path=xl/sharedStrings.xml><?xml version="1.0" encoding="utf-8"?>
<sst xmlns="http://schemas.openxmlformats.org/spreadsheetml/2006/main" count="153" uniqueCount="75">
  <si>
    <t>№ п/п</t>
  </si>
  <si>
    <t>Перечень объектов недвижимости</t>
  </si>
  <si>
    <t>Инвентарный номер</t>
  </si>
  <si>
    <t>Кадастровый номер</t>
  </si>
  <si>
    <t>Общая площадь (кв.м.)</t>
  </si>
  <si>
    <t>Свободная площадь (кв.м.)</t>
  </si>
  <si>
    <t>Арендуемая площадь (кв.м.)</t>
  </si>
  <si>
    <t>Наименование производственной базы (местоположение)</t>
  </si>
  <si>
    <t>Газоснабжение</t>
  </si>
  <si>
    <t>Электроснабжение</t>
  </si>
  <si>
    <t>Теплоснабжение</t>
  </si>
  <si>
    <t>Водоснабжение</t>
  </si>
  <si>
    <t>Наличие коммуникаций</t>
  </si>
  <si>
    <t>Используется обществом в своей деятельности</t>
  </si>
  <si>
    <t>Дата ввода</t>
  </si>
  <si>
    <t>Первоначальная (восстановительная) стоимость, руб.</t>
  </si>
  <si>
    <t>Остаточная стоимость, руб.</t>
  </si>
  <si>
    <t xml:space="preserve">Возможность частичной передачи в аренду </t>
  </si>
  <si>
    <t>Наличие неотделимого оборудования</t>
  </si>
  <si>
    <t>Земельный участок</t>
  </si>
  <si>
    <t>-</t>
  </si>
  <si>
    <t>+</t>
  </si>
  <si>
    <t>не пригодное</t>
  </si>
  <si>
    <t>условно пригодное</t>
  </si>
  <si>
    <t>нет</t>
  </si>
  <si>
    <t>Средняя арендная плата, руб. за кв.м. в месяц</t>
  </si>
  <si>
    <t>г. Бавлы, уч. Бавлинское УТТ</t>
  </si>
  <si>
    <t>ЗДАНИЕ ОПЕРАТОРНОЙ АЗС КИРПИЧНОЕ 1 ЭТАЖНОЕ</t>
  </si>
  <si>
    <t>УО160262</t>
  </si>
  <si>
    <t>16:55:010401:95</t>
  </si>
  <si>
    <t>УО10003</t>
  </si>
  <si>
    <t>16:55:010401:11</t>
  </si>
  <si>
    <t>УО10002/1</t>
  </si>
  <si>
    <t>16:55:010401:34</t>
  </si>
  <si>
    <t>УО10002/2</t>
  </si>
  <si>
    <t>16:55:010401:33</t>
  </si>
  <si>
    <t>Здание тампонажного цеха , общ.площ. 620,2 кв.м.</t>
  </si>
  <si>
    <t>Л00000350</t>
  </si>
  <si>
    <t>16:55:010308:41</t>
  </si>
  <si>
    <t>Здание по очистке сточных вод</t>
  </si>
  <si>
    <t>Л00001759</t>
  </si>
  <si>
    <t>16:55:010308:63</t>
  </si>
  <si>
    <t>Здание аккумуляторной</t>
  </si>
  <si>
    <t>Л00001818</t>
  </si>
  <si>
    <t>16:55:010308:55</t>
  </si>
  <si>
    <t>Здание компрессорной, общ.площ. 74,5 кв.м.</t>
  </si>
  <si>
    <t>Л00003223</t>
  </si>
  <si>
    <t>16:55:010308:65</t>
  </si>
  <si>
    <t>Л00000563</t>
  </si>
  <si>
    <t>16:55:010308:20</t>
  </si>
  <si>
    <t>Л00001819</t>
  </si>
  <si>
    <t>16:55:010308:70</t>
  </si>
  <si>
    <t>Республика Татарстан (Татарстан), г. Бавлы, уч.промышленная база СМЦ</t>
  </si>
  <si>
    <t>Сварочный цех</t>
  </si>
  <si>
    <t>УА5004</t>
  </si>
  <si>
    <t>16:55:010206:204</t>
  </si>
  <si>
    <t>Столярно-плотницкая мастерская</t>
  </si>
  <si>
    <t>УА6329</t>
  </si>
  <si>
    <t>16:55:010206:203</t>
  </si>
  <si>
    <t>Склад промышленной базы СМЦ</t>
  </si>
  <si>
    <t>УА5073</t>
  </si>
  <si>
    <t>16:55:010206:216</t>
  </si>
  <si>
    <t>Здание конторы</t>
  </si>
  <si>
    <t>УА5008</t>
  </si>
  <si>
    <t>16:55:010206:256</t>
  </si>
  <si>
    <t>УА11106070</t>
  </si>
  <si>
    <t>16:55:010206:362</t>
  </si>
  <si>
    <t>УА11106071</t>
  </si>
  <si>
    <t>16:55:010206:361</t>
  </si>
  <si>
    <r>
      <t xml:space="preserve">Состояние </t>
    </r>
    <r>
      <rPr>
        <b/>
        <i/>
        <sz val="10"/>
        <color theme="1"/>
        <rFont val="Arial"/>
        <family val="2"/>
        <charset val="204"/>
      </rPr>
      <t>(пригодное/ условно пригодное -требует незначительного ремонта/ не пригодное - требует капремонта или аварийное)</t>
    </r>
  </si>
  <si>
    <t xml:space="preserve">г.Бавлы, База производственного обслуживания </t>
  </si>
  <si>
    <t>Итого по Бавлинскому муниципальному району по зданиям</t>
  </si>
  <si>
    <t>Итого по Бавлинсокому муниципальному району по земельным участкам</t>
  </si>
  <si>
    <t>Бавлинский муниципальный район Республики Татарстан</t>
  </si>
  <si>
    <t>Инвестиционная инфраструктура ООО "Татнефть-Актив"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</si>
</sst>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2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2"/>
      <color rgb="FFFFC00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b/>
      <sz val="18"/>
      <color theme="1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7CD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D9D9"/>
      <color rgb="FF87C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view="pageBreakPreview" topLeftCell="B1" zoomScale="55" zoomScaleNormal="55" zoomScaleSheetLayoutView="55" workbookViewId="0">
      <pane ySplit="4" topLeftCell="A5" activePane="bottomLeft" state="frozen"/>
      <selection pane="bottomLeft" activeCell="I7" sqref="I7"/>
    </sheetView>
  </sheetViews>
  <sheetFormatPr defaultColWidth="9.140625" defaultRowHeight="14.25" x14ac:dyDescent="0.2"/>
  <cols>
    <col min="1" max="1" width="9.85546875" style="1" customWidth="1"/>
    <col min="2" max="2" width="35.5703125" style="1" customWidth="1"/>
    <col min="3" max="3" width="26" style="1" customWidth="1"/>
    <col min="4" max="4" width="21.7109375" style="1" bestFit="1" customWidth="1"/>
    <col min="5" max="5" width="26.42578125" style="1" customWidth="1"/>
    <col min="6" max="7" width="17.42578125" style="1" customWidth="1"/>
    <col min="8" max="8" width="19" style="1" customWidth="1"/>
    <col min="9" max="9" width="23.28515625" style="1" customWidth="1"/>
    <col min="10" max="13" width="12.7109375" style="1" customWidth="1"/>
    <col min="14" max="14" width="22.140625" style="1" customWidth="1"/>
    <col min="15" max="15" width="20.7109375" style="1" bestFit="1" customWidth="1"/>
    <col min="16" max="16" width="22.7109375" style="1" customWidth="1"/>
    <col min="17" max="17" width="14.7109375" style="1" customWidth="1"/>
    <col min="18" max="18" width="25.85546875" style="1" customWidth="1"/>
    <col min="19" max="19" width="25.85546875" style="1" bestFit="1" customWidth="1"/>
    <col min="20" max="20" width="21" style="10" customWidth="1"/>
    <col min="21" max="16384" width="9.140625" style="1"/>
  </cols>
  <sheetData>
    <row r="1" spans="1:20" ht="23.25" x14ac:dyDescent="0.35">
      <c r="A1" s="28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3" spans="1:20" ht="76.5" customHeight="1" x14ac:dyDescent="0.2">
      <c r="A3" s="31" t="s">
        <v>0</v>
      </c>
      <c r="B3" s="30" t="s">
        <v>7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69</v>
      </c>
      <c r="J3" s="30" t="s">
        <v>12</v>
      </c>
      <c r="K3" s="30"/>
      <c r="L3" s="30"/>
      <c r="M3" s="30"/>
      <c r="N3" s="30" t="s">
        <v>17</v>
      </c>
      <c r="O3" s="30" t="s">
        <v>18</v>
      </c>
      <c r="P3" s="30" t="s">
        <v>13</v>
      </c>
      <c r="Q3" s="30" t="s">
        <v>14</v>
      </c>
      <c r="R3" s="30" t="s">
        <v>15</v>
      </c>
      <c r="S3" s="30" t="s">
        <v>16</v>
      </c>
      <c r="T3" s="29" t="s">
        <v>25</v>
      </c>
    </row>
    <row r="4" spans="1:20" ht="28.5" x14ac:dyDescent="0.2">
      <c r="A4" s="31"/>
      <c r="B4" s="30"/>
      <c r="C4" s="30"/>
      <c r="D4" s="30"/>
      <c r="E4" s="30"/>
      <c r="F4" s="30"/>
      <c r="G4" s="30"/>
      <c r="H4" s="30"/>
      <c r="I4" s="30"/>
      <c r="J4" s="6" t="s">
        <v>8</v>
      </c>
      <c r="K4" s="6" t="s">
        <v>9</v>
      </c>
      <c r="L4" s="7" t="s">
        <v>10</v>
      </c>
      <c r="M4" s="7" t="s">
        <v>11</v>
      </c>
      <c r="N4" s="30"/>
      <c r="O4" s="30"/>
      <c r="P4" s="30"/>
      <c r="Q4" s="30"/>
      <c r="R4" s="30"/>
      <c r="S4" s="30"/>
      <c r="T4" s="29"/>
    </row>
    <row r="5" spans="1:20" ht="30" customHeight="1" x14ac:dyDescent="0.2">
      <c r="A5" s="32" t="s">
        <v>73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60" x14ac:dyDescent="0.2">
      <c r="A6" s="33">
        <v>1</v>
      </c>
      <c r="B6" s="36" t="s">
        <v>26</v>
      </c>
      <c r="C6" s="24" t="s">
        <v>27</v>
      </c>
      <c r="D6" s="24" t="s">
        <v>28</v>
      </c>
      <c r="E6" s="24" t="s">
        <v>29</v>
      </c>
      <c r="F6" s="26">
        <v>165.51</v>
      </c>
      <c r="G6" s="26">
        <f>F6-H6</f>
        <v>165.51</v>
      </c>
      <c r="H6" s="26">
        <v>0</v>
      </c>
      <c r="I6" s="5" t="s">
        <v>22</v>
      </c>
      <c r="J6" s="17" t="s">
        <v>20</v>
      </c>
      <c r="K6" s="17" t="s">
        <v>21</v>
      </c>
      <c r="L6" s="17" t="s">
        <v>21</v>
      </c>
      <c r="M6" s="17" t="s">
        <v>21</v>
      </c>
      <c r="N6" s="24" t="str">
        <f t="shared" ref="N6:N21" si="0">IF(G6=0,"нет","да")</f>
        <v>да</v>
      </c>
      <c r="O6" s="2" t="s">
        <v>20</v>
      </c>
      <c r="P6" s="2" t="s">
        <v>24</v>
      </c>
      <c r="Q6" s="3">
        <v>41274</v>
      </c>
      <c r="R6" s="27">
        <v>156500</v>
      </c>
      <c r="S6" s="27">
        <v>156500</v>
      </c>
      <c r="T6" s="11">
        <v>106</v>
      </c>
    </row>
    <row r="7" spans="1:20" ht="40.5" customHeight="1" x14ac:dyDescent="0.35">
      <c r="A7" s="34"/>
      <c r="B7" s="37"/>
      <c r="C7" s="24" t="s">
        <v>19</v>
      </c>
      <c r="D7" s="24" t="s">
        <v>30</v>
      </c>
      <c r="E7" s="24" t="s">
        <v>31</v>
      </c>
      <c r="F7" s="26">
        <v>10152</v>
      </c>
      <c r="G7" s="26">
        <f>F7-H7</f>
        <v>10152</v>
      </c>
      <c r="H7" s="26">
        <v>0</v>
      </c>
      <c r="I7" s="21"/>
      <c r="J7" s="17"/>
      <c r="K7" s="17"/>
      <c r="L7" s="17"/>
      <c r="M7" s="17"/>
      <c r="N7" s="24" t="str">
        <f t="shared" si="0"/>
        <v>да</v>
      </c>
      <c r="O7" s="2" t="s">
        <v>20</v>
      </c>
      <c r="P7" s="2" t="s">
        <v>24</v>
      </c>
      <c r="Q7" s="3">
        <v>41274</v>
      </c>
      <c r="R7" s="27">
        <v>185000</v>
      </c>
      <c r="S7" s="27">
        <f>R7</f>
        <v>185000</v>
      </c>
      <c r="T7" s="11">
        <v>10</v>
      </c>
    </row>
    <row r="8" spans="1:20" ht="21" x14ac:dyDescent="0.35">
      <c r="A8" s="34"/>
      <c r="B8" s="37"/>
      <c r="C8" s="24" t="s">
        <v>19</v>
      </c>
      <c r="D8" s="24" t="s">
        <v>32</v>
      </c>
      <c r="E8" s="24" t="s">
        <v>33</v>
      </c>
      <c r="F8" s="26">
        <v>5087.97</v>
      </c>
      <c r="G8" s="26">
        <f>F8-H8</f>
        <v>5087.97</v>
      </c>
      <c r="H8" s="26">
        <v>0</v>
      </c>
      <c r="I8" s="21"/>
      <c r="J8" s="17"/>
      <c r="K8" s="17"/>
      <c r="L8" s="17"/>
      <c r="M8" s="17"/>
      <c r="N8" s="24" t="str">
        <f t="shared" si="0"/>
        <v>да</v>
      </c>
      <c r="O8" s="2" t="s">
        <v>20</v>
      </c>
      <c r="P8" s="2" t="s">
        <v>24</v>
      </c>
      <c r="Q8" s="3">
        <v>41274</v>
      </c>
      <c r="R8" s="27">
        <v>212000</v>
      </c>
      <c r="S8" s="27">
        <f t="shared" ref="S8:S9" si="1">R8</f>
        <v>212000</v>
      </c>
      <c r="T8" s="11">
        <v>10</v>
      </c>
    </row>
    <row r="9" spans="1:20" ht="21" x14ac:dyDescent="0.35">
      <c r="A9" s="35"/>
      <c r="B9" s="38"/>
      <c r="C9" s="24" t="s">
        <v>19</v>
      </c>
      <c r="D9" s="24" t="s">
        <v>34</v>
      </c>
      <c r="E9" s="24" t="s">
        <v>35</v>
      </c>
      <c r="F9" s="26">
        <v>12291</v>
      </c>
      <c r="G9" s="26">
        <f>F9-H9</f>
        <v>12291</v>
      </c>
      <c r="H9" s="26">
        <v>0</v>
      </c>
      <c r="I9" s="21"/>
      <c r="J9" s="17"/>
      <c r="K9" s="17"/>
      <c r="L9" s="17"/>
      <c r="M9" s="17"/>
      <c r="N9" s="24" t="str">
        <f t="shared" si="0"/>
        <v>да</v>
      </c>
      <c r="O9" s="2" t="s">
        <v>20</v>
      </c>
      <c r="P9" s="2" t="s">
        <v>24</v>
      </c>
      <c r="Q9" s="3">
        <v>41274</v>
      </c>
      <c r="R9" s="27">
        <v>101000</v>
      </c>
      <c r="S9" s="27">
        <f t="shared" si="1"/>
        <v>101000</v>
      </c>
      <c r="T9" s="11">
        <v>10</v>
      </c>
    </row>
    <row r="10" spans="1:20" ht="45" x14ac:dyDescent="0.2">
      <c r="A10" s="39">
        <v>2</v>
      </c>
      <c r="B10" s="42" t="s">
        <v>70</v>
      </c>
      <c r="C10" s="12" t="s">
        <v>36</v>
      </c>
      <c r="D10" s="12" t="s">
        <v>37</v>
      </c>
      <c r="E10" s="12" t="s">
        <v>38</v>
      </c>
      <c r="F10" s="13">
        <v>620.20000000000005</v>
      </c>
      <c r="G10" s="13">
        <f t="shared" ref="G10:G15" si="2">F10-H10</f>
        <v>0</v>
      </c>
      <c r="H10" s="13">
        <v>620.20000000000005</v>
      </c>
      <c r="I10" s="22" t="s">
        <v>23</v>
      </c>
      <c r="J10" s="23" t="s">
        <v>20</v>
      </c>
      <c r="K10" s="23" t="s">
        <v>21</v>
      </c>
      <c r="L10" s="23" t="s">
        <v>21</v>
      </c>
      <c r="M10" s="23" t="s">
        <v>21</v>
      </c>
      <c r="N10" s="12" t="str">
        <f t="shared" si="0"/>
        <v>нет</v>
      </c>
      <c r="O10" s="12" t="s">
        <v>20</v>
      </c>
      <c r="P10" s="12" t="s">
        <v>24</v>
      </c>
      <c r="Q10" s="14">
        <v>25173</v>
      </c>
      <c r="R10" s="15">
        <v>332103</v>
      </c>
      <c r="S10" s="15">
        <v>74467.399999999994</v>
      </c>
      <c r="T10" s="16">
        <v>68</v>
      </c>
    </row>
    <row r="11" spans="1:20" ht="30" x14ac:dyDescent="0.2">
      <c r="A11" s="40"/>
      <c r="B11" s="43"/>
      <c r="C11" s="12" t="s">
        <v>39</v>
      </c>
      <c r="D11" s="12" t="s">
        <v>40</v>
      </c>
      <c r="E11" s="12" t="s">
        <v>41</v>
      </c>
      <c r="F11" s="13">
        <v>24</v>
      </c>
      <c r="G11" s="13">
        <f t="shared" si="2"/>
        <v>0</v>
      </c>
      <c r="H11" s="13">
        <v>24</v>
      </c>
      <c r="I11" s="22" t="s">
        <v>23</v>
      </c>
      <c r="J11" s="23" t="s">
        <v>20</v>
      </c>
      <c r="K11" s="23" t="s">
        <v>21</v>
      </c>
      <c r="L11" s="23" t="s">
        <v>20</v>
      </c>
      <c r="M11" s="23" t="s">
        <v>20</v>
      </c>
      <c r="N11" s="12" t="str">
        <f t="shared" si="0"/>
        <v>нет</v>
      </c>
      <c r="O11" s="12" t="s">
        <v>20</v>
      </c>
      <c r="P11" s="12" t="s">
        <v>24</v>
      </c>
      <c r="Q11" s="14">
        <v>40298</v>
      </c>
      <c r="R11" s="15">
        <v>1257169.31</v>
      </c>
      <c r="S11" s="15">
        <v>1107880.6000000001</v>
      </c>
      <c r="T11" s="16">
        <v>68</v>
      </c>
    </row>
    <row r="12" spans="1:20" ht="30" x14ac:dyDescent="0.2">
      <c r="A12" s="40"/>
      <c r="B12" s="43"/>
      <c r="C12" s="12" t="s">
        <v>42</v>
      </c>
      <c r="D12" s="12" t="s">
        <v>43</v>
      </c>
      <c r="E12" s="12" t="s">
        <v>44</v>
      </c>
      <c r="F12" s="13">
        <v>62.5</v>
      </c>
      <c r="G12" s="13">
        <f t="shared" si="2"/>
        <v>0</v>
      </c>
      <c r="H12" s="13">
        <v>62.5</v>
      </c>
      <c r="I12" s="22" t="s">
        <v>23</v>
      </c>
      <c r="J12" s="23" t="s">
        <v>20</v>
      </c>
      <c r="K12" s="23" t="s">
        <v>21</v>
      </c>
      <c r="L12" s="23" t="s">
        <v>20</v>
      </c>
      <c r="M12" s="23" t="s">
        <v>20</v>
      </c>
      <c r="N12" s="12" t="str">
        <f t="shared" si="0"/>
        <v>нет</v>
      </c>
      <c r="O12" s="12" t="s">
        <v>20</v>
      </c>
      <c r="P12" s="12" t="s">
        <v>24</v>
      </c>
      <c r="Q12" s="14">
        <v>41232</v>
      </c>
      <c r="R12" s="15">
        <v>317118.64</v>
      </c>
      <c r="S12" s="15">
        <v>284138.40999999997</v>
      </c>
      <c r="T12" s="16">
        <v>68</v>
      </c>
    </row>
    <row r="13" spans="1:20" ht="45" x14ac:dyDescent="0.2">
      <c r="A13" s="40"/>
      <c r="B13" s="43"/>
      <c r="C13" s="12" t="s">
        <v>45</v>
      </c>
      <c r="D13" s="12" t="s">
        <v>46</v>
      </c>
      <c r="E13" s="12" t="s">
        <v>47</v>
      </c>
      <c r="F13" s="13">
        <v>74.5</v>
      </c>
      <c r="G13" s="13">
        <f t="shared" si="2"/>
        <v>0</v>
      </c>
      <c r="H13" s="13">
        <v>74.5</v>
      </c>
      <c r="I13" s="22" t="s">
        <v>23</v>
      </c>
      <c r="J13" s="23" t="s">
        <v>20</v>
      </c>
      <c r="K13" s="23" t="s">
        <v>21</v>
      </c>
      <c r="L13" s="23" t="s">
        <v>20</v>
      </c>
      <c r="M13" s="23" t="s">
        <v>20</v>
      </c>
      <c r="N13" s="12" t="str">
        <f t="shared" si="0"/>
        <v>нет</v>
      </c>
      <c r="O13" s="12" t="s">
        <v>20</v>
      </c>
      <c r="P13" s="12" t="s">
        <v>24</v>
      </c>
      <c r="Q13" s="14">
        <v>30286</v>
      </c>
      <c r="R13" s="15">
        <v>170885.64</v>
      </c>
      <c r="S13" s="15">
        <v>86034.05</v>
      </c>
      <c r="T13" s="16">
        <v>68</v>
      </c>
    </row>
    <row r="14" spans="1:20" ht="21" x14ac:dyDescent="0.35">
      <c r="A14" s="40"/>
      <c r="B14" s="43"/>
      <c r="C14" s="12" t="s">
        <v>19</v>
      </c>
      <c r="D14" s="12" t="s">
        <v>48</v>
      </c>
      <c r="E14" s="12" t="s">
        <v>49</v>
      </c>
      <c r="F14" s="13">
        <v>4602</v>
      </c>
      <c r="G14" s="13">
        <f t="shared" si="2"/>
        <v>0</v>
      </c>
      <c r="H14" s="13">
        <v>4602</v>
      </c>
      <c r="I14" s="25"/>
      <c r="J14" s="23"/>
      <c r="K14" s="23"/>
      <c r="L14" s="23"/>
      <c r="M14" s="23"/>
      <c r="N14" s="12" t="str">
        <f t="shared" si="0"/>
        <v>нет</v>
      </c>
      <c r="O14" s="12" t="s">
        <v>20</v>
      </c>
      <c r="P14" s="12" t="s">
        <v>24</v>
      </c>
      <c r="Q14" s="14">
        <v>37985</v>
      </c>
      <c r="R14" s="15">
        <v>63406</v>
      </c>
      <c r="S14" s="15">
        <v>63406</v>
      </c>
      <c r="T14" s="16">
        <v>68</v>
      </c>
    </row>
    <row r="15" spans="1:20" ht="21" x14ac:dyDescent="0.35">
      <c r="A15" s="41"/>
      <c r="B15" s="44"/>
      <c r="C15" s="12" t="s">
        <v>19</v>
      </c>
      <c r="D15" s="12" t="s">
        <v>50</v>
      </c>
      <c r="E15" s="12" t="s">
        <v>51</v>
      </c>
      <c r="F15" s="13">
        <v>75</v>
      </c>
      <c r="G15" s="13">
        <f t="shared" si="2"/>
        <v>0</v>
      </c>
      <c r="H15" s="13">
        <v>75</v>
      </c>
      <c r="I15" s="25"/>
      <c r="J15" s="23"/>
      <c r="K15" s="23"/>
      <c r="L15" s="23"/>
      <c r="M15" s="23"/>
      <c r="N15" s="12" t="str">
        <f t="shared" si="0"/>
        <v>нет</v>
      </c>
      <c r="O15" s="12" t="s">
        <v>20</v>
      </c>
      <c r="P15" s="12" t="s">
        <v>24</v>
      </c>
      <c r="Q15" s="14">
        <v>41232</v>
      </c>
      <c r="R15" s="15">
        <v>50000</v>
      </c>
      <c r="S15" s="15">
        <v>50000</v>
      </c>
      <c r="T15" s="16">
        <v>10</v>
      </c>
    </row>
    <row r="16" spans="1:20" ht="81" customHeight="1" x14ac:dyDescent="0.2">
      <c r="A16" s="45">
        <v>3</v>
      </c>
      <c r="B16" s="45" t="s">
        <v>52</v>
      </c>
      <c r="C16" s="24" t="s">
        <v>53</v>
      </c>
      <c r="D16" s="24" t="s">
        <v>54</v>
      </c>
      <c r="E16" s="24" t="s">
        <v>55</v>
      </c>
      <c r="F16" s="26">
        <v>360.66</v>
      </c>
      <c r="G16" s="26">
        <f>F16-H16</f>
        <v>360.66</v>
      </c>
      <c r="H16" s="26">
        <v>0</v>
      </c>
      <c r="I16" s="5" t="s">
        <v>22</v>
      </c>
      <c r="J16" s="18" t="s">
        <v>20</v>
      </c>
      <c r="K16" s="18" t="s">
        <v>21</v>
      </c>
      <c r="L16" s="18" t="s">
        <v>20</v>
      </c>
      <c r="M16" s="18" t="s">
        <v>20</v>
      </c>
      <c r="N16" s="24" t="str">
        <f t="shared" si="0"/>
        <v>да</v>
      </c>
      <c r="O16" s="2" t="s">
        <v>20</v>
      </c>
      <c r="P16" s="2" t="s">
        <v>24</v>
      </c>
      <c r="Q16" s="3">
        <v>21155</v>
      </c>
      <c r="R16" s="27">
        <v>459000</v>
      </c>
      <c r="S16" s="27">
        <v>392183.62</v>
      </c>
      <c r="T16" s="11">
        <v>68</v>
      </c>
    </row>
    <row r="17" spans="1:20" ht="45" x14ac:dyDescent="0.2">
      <c r="A17" s="46"/>
      <c r="B17" s="46"/>
      <c r="C17" s="24" t="s">
        <v>56</v>
      </c>
      <c r="D17" s="24" t="s">
        <v>57</v>
      </c>
      <c r="E17" s="24" t="s">
        <v>58</v>
      </c>
      <c r="F17" s="26">
        <v>398.9</v>
      </c>
      <c r="G17" s="26">
        <f>F17-H17</f>
        <v>398.9</v>
      </c>
      <c r="H17" s="26">
        <v>0</v>
      </c>
      <c r="I17" s="5" t="s">
        <v>22</v>
      </c>
      <c r="J17" s="18" t="s">
        <v>20</v>
      </c>
      <c r="K17" s="18" t="s">
        <v>21</v>
      </c>
      <c r="L17" s="18" t="s">
        <v>20</v>
      </c>
      <c r="M17" s="18" t="s">
        <v>20</v>
      </c>
      <c r="N17" s="24" t="str">
        <f t="shared" si="0"/>
        <v>да</v>
      </c>
      <c r="O17" s="2" t="s">
        <v>20</v>
      </c>
      <c r="P17" s="2" t="s">
        <v>24</v>
      </c>
      <c r="Q17" s="3">
        <v>19025</v>
      </c>
      <c r="R17" s="27">
        <v>175000</v>
      </c>
      <c r="S17" s="27">
        <v>107916.82</v>
      </c>
      <c r="T17" s="11">
        <v>68</v>
      </c>
    </row>
    <row r="18" spans="1:20" ht="45" x14ac:dyDescent="0.2">
      <c r="A18" s="46"/>
      <c r="B18" s="46"/>
      <c r="C18" s="24" t="s">
        <v>59</v>
      </c>
      <c r="D18" s="24" t="s">
        <v>60</v>
      </c>
      <c r="E18" s="24" t="s">
        <v>61</v>
      </c>
      <c r="F18" s="26">
        <v>285.5</v>
      </c>
      <c r="G18" s="26">
        <f>F18-H18</f>
        <v>285.5</v>
      </c>
      <c r="H18" s="26">
        <v>0</v>
      </c>
      <c r="I18" s="5" t="s">
        <v>22</v>
      </c>
      <c r="J18" s="18" t="s">
        <v>20</v>
      </c>
      <c r="K18" s="18" t="s">
        <v>21</v>
      </c>
      <c r="L18" s="18" t="s">
        <v>20</v>
      </c>
      <c r="M18" s="18" t="s">
        <v>20</v>
      </c>
      <c r="N18" s="24" t="str">
        <f t="shared" si="0"/>
        <v>да</v>
      </c>
      <c r="O18" s="2" t="s">
        <v>20</v>
      </c>
      <c r="P18" s="2" t="s">
        <v>24</v>
      </c>
      <c r="Q18" s="3">
        <v>32843</v>
      </c>
      <c r="R18" s="27">
        <v>886000</v>
      </c>
      <c r="S18" s="27">
        <v>82684.679999999993</v>
      </c>
      <c r="T18" s="11">
        <v>68</v>
      </c>
    </row>
    <row r="19" spans="1:20" ht="20.25" x14ac:dyDescent="0.2">
      <c r="A19" s="46"/>
      <c r="B19" s="46"/>
      <c r="C19" s="24" t="s">
        <v>62</v>
      </c>
      <c r="D19" s="24" t="s">
        <v>63</v>
      </c>
      <c r="E19" s="24" t="s">
        <v>64</v>
      </c>
      <c r="F19" s="26">
        <v>626.26</v>
      </c>
      <c r="G19" s="26">
        <f>F19-SUM(H19:H19)</f>
        <v>610.26</v>
      </c>
      <c r="H19" s="26">
        <v>16</v>
      </c>
      <c r="I19" s="4" t="s">
        <v>23</v>
      </c>
      <c r="J19" s="18" t="s">
        <v>20</v>
      </c>
      <c r="K19" s="19" t="s">
        <v>21</v>
      </c>
      <c r="L19" s="19" t="s">
        <v>21</v>
      </c>
      <c r="M19" s="19" t="s">
        <v>21</v>
      </c>
      <c r="N19" s="24" t="str">
        <f t="shared" si="0"/>
        <v>да</v>
      </c>
      <c r="O19" s="2" t="s">
        <v>20</v>
      </c>
      <c r="P19" s="2" t="s">
        <v>24</v>
      </c>
      <c r="Q19" s="3">
        <v>28642</v>
      </c>
      <c r="R19" s="27">
        <v>2263000</v>
      </c>
      <c r="S19" s="27">
        <v>168124.06</v>
      </c>
      <c r="T19" s="11">
        <v>110</v>
      </c>
    </row>
    <row r="20" spans="1:20" ht="21" x14ac:dyDescent="0.35">
      <c r="A20" s="46"/>
      <c r="B20" s="46"/>
      <c r="C20" s="24" t="s">
        <v>19</v>
      </c>
      <c r="D20" s="24" t="s">
        <v>65</v>
      </c>
      <c r="E20" s="24" t="s">
        <v>66</v>
      </c>
      <c r="F20" s="26">
        <v>9115</v>
      </c>
      <c r="G20" s="26">
        <f>F20-SUM(H20:H20)</f>
        <v>9083</v>
      </c>
      <c r="H20" s="26">
        <v>32</v>
      </c>
      <c r="I20" s="20"/>
      <c r="J20" s="18"/>
      <c r="K20" s="18"/>
      <c r="L20" s="18"/>
      <c r="M20" s="18"/>
      <c r="N20" s="24" t="str">
        <f t="shared" si="0"/>
        <v>да</v>
      </c>
      <c r="O20" s="2" t="s">
        <v>20</v>
      </c>
      <c r="P20" s="2" t="s">
        <v>24</v>
      </c>
      <c r="Q20" s="3">
        <v>39094</v>
      </c>
      <c r="R20" s="27">
        <v>2908000</v>
      </c>
      <c r="S20" s="27">
        <v>2908000</v>
      </c>
      <c r="T20" s="11">
        <v>10</v>
      </c>
    </row>
    <row r="21" spans="1:20" ht="21" x14ac:dyDescent="0.35">
      <c r="A21" s="47"/>
      <c r="B21" s="47"/>
      <c r="C21" s="24" t="s">
        <v>19</v>
      </c>
      <c r="D21" s="24" t="s">
        <v>67</v>
      </c>
      <c r="E21" s="24" t="s">
        <v>68</v>
      </c>
      <c r="F21" s="26">
        <v>8926</v>
      </c>
      <c r="G21" s="26">
        <f>F21-H21</f>
        <v>8926</v>
      </c>
      <c r="H21" s="26">
        <v>0</v>
      </c>
      <c r="I21" s="20"/>
      <c r="J21" s="18"/>
      <c r="K21" s="18"/>
      <c r="L21" s="18"/>
      <c r="M21" s="18"/>
      <c r="N21" s="24" t="str">
        <f t="shared" si="0"/>
        <v>да</v>
      </c>
      <c r="O21" s="2" t="s">
        <v>20</v>
      </c>
      <c r="P21" s="2" t="s">
        <v>24</v>
      </c>
      <c r="Q21" s="3">
        <v>39094</v>
      </c>
      <c r="R21" s="27">
        <v>2847000</v>
      </c>
      <c r="S21" s="27">
        <v>2847000</v>
      </c>
      <c r="T21" s="11">
        <v>10</v>
      </c>
    </row>
    <row r="22" spans="1:20" ht="30" customHeight="1" x14ac:dyDescent="0.2">
      <c r="A22" s="48" t="s">
        <v>71</v>
      </c>
      <c r="B22" s="49"/>
      <c r="C22" s="49"/>
      <c r="D22" s="49"/>
      <c r="E22" s="50"/>
      <c r="F22" s="8">
        <f>F6+F10+F11+F12+F13+F16+F17+F18</f>
        <v>1991.77</v>
      </c>
      <c r="G22" s="8">
        <f t="shared" ref="G22:H22" si="3">G6+G10+G11+G12+G13+G16+G17+G18</f>
        <v>1210.5700000000002</v>
      </c>
      <c r="H22" s="8">
        <f t="shared" si="3"/>
        <v>781.2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51"/>
    </row>
    <row r="23" spans="1:20" ht="30" customHeight="1" x14ac:dyDescent="0.2">
      <c r="A23" s="48" t="s">
        <v>72</v>
      </c>
      <c r="B23" s="49"/>
      <c r="C23" s="49"/>
      <c r="D23" s="49"/>
      <c r="E23" s="50"/>
      <c r="F23" s="8">
        <f>F7+F8+F9+F14+F15+F20+F21</f>
        <v>50248.97</v>
      </c>
      <c r="G23" s="8">
        <f t="shared" ref="G23:H23" si="4">G7+G8+G9+G14+G15+G20+G21</f>
        <v>45539.97</v>
      </c>
      <c r="H23" s="8">
        <f t="shared" si="4"/>
        <v>4709</v>
      </c>
      <c r="I23" s="8"/>
      <c r="J23" s="8"/>
      <c r="K23" s="8"/>
      <c r="L23" s="8"/>
      <c r="M23" s="8"/>
      <c r="N23" s="8"/>
      <c r="O23" s="8"/>
      <c r="P23" s="8"/>
      <c r="Q23" s="8"/>
      <c r="R23" s="9"/>
      <c r="S23" s="9"/>
      <c r="T23" s="52"/>
    </row>
  </sheetData>
  <mergeCells count="28">
    <mergeCell ref="T22:T23"/>
    <mergeCell ref="A23:E23"/>
    <mergeCell ref="A10:A15"/>
    <mergeCell ref="B10:B15"/>
    <mergeCell ref="A16:A21"/>
    <mergeCell ref="B16:B21"/>
    <mergeCell ref="A22:E22"/>
    <mergeCell ref="P3:P4"/>
    <mergeCell ref="Q3:Q4"/>
    <mergeCell ref="A5:T5"/>
    <mergeCell ref="A6:A9"/>
    <mergeCell ref="B6:B9"/>
    <mergeCell ref="A1:T1"/>
    <mergeCell ref="T3:T4"/>
    <mergeCell ref="E3:E4"/>
    <mergeCell ref="F3:F4"/>
    <mergeCell ref="G3:G4"/>
    <mergeCell ref="H3:H4"/>
    <mergeCell ref="I3:I4"/>
    <mergeCell ref="R3:R4"/>
    <mergeCell ref="S3:S4"/>
    <mergeCell ref="A3:A4"/>
    <mergeCell ref="B3:B4"/>
    <mergeCell ref="C3:C4"/>
    <mergeCell ref="D3:D4"/>
    <mergeCell ref="J3:M3"/>
    <mergeCell ref="N3:N4"/>
    <mergeCell ref="O3:O4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Курамшин Рустам Юсупович</dc:creator>
  <cp:lastModifiedBy>Курамшин Рустам Юсупович</cp:lastModifiedBy>
  <cp:lastPrinted>2021-01-18T11:23:16Z</cp:lastPrinted>
  <dcterms:created xsi:type="dcterms:W3CDTF">2021-01-13T10:09:56Z</dcterms:created>
  <dcterms:modified xsi:type="dcterms:W3CDTF">2021-03-05T14:21:33Z</dcterms:modified>
</cp:coreProperties>
</file>