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<sst xmlns="http://schemas.openxmlformats.org/spreadsheetml/2006/main" count="135" uniqueCount="135">
  <si>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Классификация</t>
  </si>
  <si>
    <t>Наименование показателей</t>
  </si>
  <si>
    <t>% к годовому объему</t>
  </si>
  <si>
    <t>3</t>
  </si>
  <si>
    <t>5</t>
  </si>
  <si>
    <t>6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</si>
  <si>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</si>
  <si>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</si>
  <si>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</si>
  <si>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</si>
  <si>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</si>
  <si>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</si>
  <si>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</si>
  <si>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</si>
  <si>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</si>
  <si>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</si>
  <si>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</si>
  <si>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</si>
  <si>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</si>
  <si>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</si>
  <si>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</si>
  <si>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</si>
  <si>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</si>
  <si>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</si>
  <si>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</si>
  <si>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</si>
  <si>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</si>
  <si>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</si>
  <si>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</si>
  <si>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</si>
  <si>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</si>
  <si>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</si>
  <si>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</si>
  <si>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</si>
  <si>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</si>
  <si>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</si>
  <si>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</si>
  <si>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</si>
  <si>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</si>
  <si>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</si>
  <si>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</si>
  <si>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</si>
  <si>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</si>
  <si>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</si>
  <si>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</si>
  <si>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</si>
  <si>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</si>
  <si>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</si>
  <si>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</si>
  <si>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</si>
  <si>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</si>
  <si>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</si>
  <si>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</si>
  <si>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</si>
  <si>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0802</t>
  </si>
  <si>
    <t>Кинематография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</si>
  <si>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</si>
  <si>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</si>
  <si>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</si>
  <si>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</si>
  <si>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</si>
  <si>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</si>
  <si>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</si>
  <si>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</si>
  <si>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</si>
  <si>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</si>
  <si>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</si>
  <si>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</si>
  <si>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</si>
  <si>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</si>
  <si>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</si>
  <si>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</si>
  <si>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</si>
  <si>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</si>
  <si>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</si>
  <si>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</si>
  <si>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</si>
  <si>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</si>
  <si>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Межбюджетные трасферты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</si>
  <si>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</si>
  <si>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</si>
  <si>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</si>
  <si>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</si>
  <si>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</si>
  <si>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</si>
  <si>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</si>
  <si>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</si>
  <si>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</si>
  <si>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</si>
  <si>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</si>
  <si>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</si>
  <si>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</si>
  <si>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</si>
  <si>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</si>
  <si>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</si>
  <si>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</si>
  <si>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</si>
  <si>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</si>
  <si>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</si>
  <si>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</si>
  <si>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</si>
  <si>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</si>
  <si>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</si>
  <si>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</si>
  <si>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</si>
  <si>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0705</t>
  </si>
  <si>
    <t>Профессиональная подготовка, переподготовкаи повышение квалификации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</si>
  <si>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</si>
  <si>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</si>
  <si>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</si>
  <si>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</si>
  <si>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</si>
  <si>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</si>
  <si>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</si>
  <si>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</si>
  <si>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</si>
  <si>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</si>
  <si>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</si>
  <si>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</si>
  <si>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</si>
  <si>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</si>
  <si>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</si>
  <si>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</si>
  <si>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</si>
  <si>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</si>
  <si>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</si>
  <si>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</si>
  <si>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</si>
  <si>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годовой план на 2013 год</t>
  </si>
  <si>
    <t>Исполнение на 01.10.2013г.</t>
  </si>
  <si>
    <t>об исполнении бюджета Бавлинского муниципального района на 1 октября 2013 год</t>
  </si>
  <si>
    <t>0314</t>
  </si>
  <si>
    <t>Другие вопросы в области национальной безопасности и правоохранительной деятельности</t>
  </si>
  <si>
    <t xml:space="preserve">Руководитель финансово-бюджетной палаты                                                        </t>
  </si>
  <si>
    <t>Л.С.Свежинкина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</si>
</sst>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B74" sqref="B74"/>
    </sheetView>
  </sheetViews>
  <sheetFormatPr defaultColWidth="9.140625" defaultRowHeight="12.75"/>
  <cols>
    <col min="1" max="1" width="25.7109375" style="0" customWidth="1"/>
    <col min="2" max="2" width="65.28125" style="0" customWidth="1"/>
    <col min="3" max="4" width="15.28125" style="0" customWidth="1"/>
    <col min="5" max="5" width="13.28125" style="0" customWidth="1"/>
  </cols>
  <sheetData>
    <row r="1" spans="1:5" ht="12.75">
      <c r="A1" s="57" t="s">
        <v>65</v>
      </c>
      <c r="B1" s="58"/>
      <c r="C1" s="58"/>
      <c r="D1" s="58"/>
      <c r="E1" s="58"/>
    </row>
    <row r="2" spans="1:5" ht="12.75">
      <c r="A2" s="59" t="s">
        <v>130</v>
      </c>
      <c r="B2" s="60"/>
      <c r="C2" s="60"/>
      <c r="D2" s="60"/>
      <c r="E2" s="60"/>
    </row>
    <row r="3" spans="1:5" ht="12.75">
      <c r="A3" s="36"/>
      <c r="B3" s="37"/>
      <c r="C3" s="38"/>
      <c r="D3" s="38"/>
      <c r="E3" s="38"/>
    </row>
    <row r="4" spans="1:5" ht="34.5" customHeight="1">
      <c r="A4" s="44" t="s">
        <v>0</v>
      </c>
      <c r="B4" s="41" t="s">
        <v>1</v>
      </c>
      <c r="C4" s="42" t="s">
        <v>128</v>
      </c>
      <c r="D4" s="42" t="s">
        <v>129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4</v>
      </c>
      <c r="E5" s="39" t="s">
        <v>5</v>
      </c>
    </row>
    <row r="6" spans="1:5" ht="12.75">
      <c r="A6" s="1"/>
      <c r="B6" s="2" t="s">
        <v>6</v>
      </c>
      <c r="C6" s="3"/>
      <c r="D6" s="3"/>
      <c r="E6" s="4"/>
    </row>
    <row r="7" spans="1:5" ht="12.75">
      <c r="A7" s="5" t="s">
        <v>83</v>
      </c>
      <c r="B7" s="2" t="s">
        <v>7</v>
      </c>
      <c r="C7" s="6">
        <f>SUM(C8,C10,C14,C17,C19,C20,C23,C24,C18,C21,C22,C25)</f>
        <v>318188800</v>
      </c>
      <c r="D7" s="6">
        <f>SUM(D8,D10,D14,D17,D19,D20,D23,D24,D18,D21,D22,D25)</f>
        <v>210583165.19</v>
      </c>
      <c r="E7" s="7">
        <f aca="true" t="shared" si="0" ref="E7:E17">SUM(D7/C7*100)</f>
        <v>66.18182826988253</v>
      </c>
    </row>
    <row r="8" spans="1:5" ht="12.75">
      <c r="A8" s="8" t="s">
        <v>84</v>
      </c>
      <c r="B8" s="9" t="s">
        <v>8</v>
      </c>
      <c r="C8" s="10">
        <v>286510800</v>
      </c>
      <c r="D8" s="10">
        <v>188771297.96</v>
      </c>
      <c r="E8" s="7">
        <f t="shared" si="0"/>
        <v>65.88627652430554</v>
      </c>
    </row>
    <row r="9" spans="1:5" ht="12.75">
      <c r="A9" s="11" t="s">
        <v>85</v>
      </c>
      <c r="B9" s="12" t="s">
        <v>9</v>
      </c>
      <c r="C9" s="13">
        <v>286510800</v>
      </c>
      <c r="D9" s="13">
        <v>188771297.96</v>
      </c>
      <c r="E9" s="14">
        <f t="shared" si="0"/>
        <v>65.88627652430554</v>
      </c>
    </row>
    <row r="10" spans="1:5" ht="12.75">
      <c r="A10" s="8" t="s">
        <v>86</v>
      </c>
      <c r="B10" s="9" t="s">
        <v>10</v>
      </c>
      <c r="C10" s="10">
        <f>SUM(C11:C13)</f>
        <v>16904000</v>
      </c>
      <c r="D10" s="10">
        <f>SUM(D11:D13)</f>
        <v>10785537.52</v>
      </c>
      <c r="E10" s="7">
        <f t="shared" si="0"/>
        <v>63.80464694746806</v>
      </c>
    </row>
    <row r="11" spans="1:5" ht="12.75">
      <c r="A11" s="11" t="s">
        <v>87</v>
      </c>
      <c r="B11" s="35" t="s">
        <v>75</v>
      </c>
      <c r="C11" s="13">
        <v>3392000</v>
      </c>
      <c r="D11" s="13">
        <v>2413760.96</v>
      </c>
      <c r="E11" s="14">
        <f t="shared" si="0"/>
        <v>71.16040566037736</v>
      </c>
    </row>
    <row r="12" spans="1:5" ht="12.75">
      <c r="A12" s="11" t="s">
        <v>126</v>
      </c>
      <c r="B12" s="35" t="s">
        <v>63</v>
      </c>
      <c r="C12" s="13">
        <v>13300000</v>
      </c>
      <c r="D12" s="13">
        <v>8174403.35</v>
      </c>
      <c r="E12" s="14">
        <f t="shared" si="0"/>
        <v>61.461679323308275</v>
      </c>
    </row>
    <row r="13" spans="1:5" ht="12.75">
      <c r="A13" s="11" t="s">
        <v>127</v>
      </c>
      <c r="B13" s="35" t="s">
        <v>64</v>
      </c>
      <c r="C13" s="13">
        <v>212000</v>
      </c>
      <c r="D13" s="13">
        <v>197373.21</v>
      </c>
      <c r="E13" s="14">
        <f t="shared" si="0"/>
        <v>93.10057075471698</v>
      </c>
    </row>
    <row r="14" spans="1:5" ht="12.75">
      <c r="A14" s="8" t="s">
        <v>88</v>
      </c>
      <c r="B14" s="9" t="s">
        <v>11</v>
      </c>
      <c r="C14" s="15">
        <f>SUM(C15:C16)</f>
        <v>0</v>
      </c>
      <c r="D14" s="15">
        <f>SUM(D15:D16)</f>
        <v>0</v>
      </c>
      <c r="E14" s="7"/>
    </row>
    <row r="15" spans="1:5" ht="12.75">
      <c r="A15" s="11" t="s">
        <v>89</v>
      </c>
      <c r="B15" s="12" t="s">
        <v>12</v>
      </c>
      <c r="C15" s="16"/>
      <c r="D15" s="13"/>
      <c r="E15" s="14"/>
    </row>
    <row r="16" spans="1:5" ht="12.75">
      <c r="A16" s="11" t="s">
        <v>90</v>
      </c>
      <c r="B16" s="12" t="s">
        <v>13</v>
      </c>
      <c r="C16" s="13"/>
      <c r="D16" s="13"/>
      <c r="E16" s="14"/>
    </row>
    <row r="17" spans="1:5" ht="12.75">
      <c r="A17" s="8" t="s">
        <v>91</v>
      </c>
      <c r="B17" s="9" t="s">
        <v>14</v>
      </c>
      <c r="C17" s="10">
        <v>2573000</v>
      </c>
      <c r="D17" s="10">
        <v>1526860.04</v>
      </c>
      <c r="E17" s="7">
        <f t="shared" si="0"/>
        <v>59.34162611737271</v>
      </c>
    </row>
    <row r="18" spans="1:5" ht="24">
      <c r="A18" s="8" t="s">
        <v>92</v>
      </c>
      <c r="B18" s="17" t="s">
        <v>15</v>
      </c>
      <c r="C18" s="15">
        <v>0</v>
      </c>
      <c r="D18" s="15">
        <v>6200</v>
      </c>
      <c r="E18" s="7"/>
    </row>
    <row r="19" spans="1:5" ht="24">
      <c r="A19" s="8" t="s">
        <v>93</v>
      </c>
      <c r="B19" s="17" t="s">
        <v>16</v>
      </c>
      <c r="C19" s="10">
        <v>4289000</v>
      </c>
      <c r="D19" s="10">
        <v>2451802.05</v>
      </c>
      <c r="E19" s="7">
        <f>SUM(D19/C19*100)</f>
        <v>57.16488808580088</v>
      </c>
    </row>
    <row r="20" spans="1:5" ht="12.75">
      <c r="A20" s="8" t="s">
        <v>94</v>
      </c>
      <c r="B20" s="17" t="s">
        <v>17</v>
      </c>
      <c r="C20" s="10">
        <v>4278000</v>
      </c>
      <c r="D20" s="10">
        <v>2982960.85</v>
      </c>
      <c r="E20" s="7">
        <f>SUM(D20/C20*100)</f>
        <v>69.72793010752689</v>
      </c>
    </row>
    <row r="21" spans="1:5" ht="24">
      <c r="A21" s="18" t="s">
        <v>95</v>
      </c>
      <c r="B21" s="19" t="s">
        <v>18</v>
      </c>
      <c r="C21" s="10">
        <v>0</v>
      </c>
      <c r="D21" s="10">
        <v>496254.04</v>
      </c>
      <c r="E21" s="7"/>
    </row>
    <row r="22" spans="1:5" ht="12.75">
      <c r="A22" s="18" t="s">
        <v>96</v>
      </c>
      <c r="B22" s="19" t="s">
        <v>71</v>
      </c>
      <c r="C22" s="20">
        <v>1034000</v>
      </c>
      <c r="D22" s="10">
        <v>1413765.17</v>
      </c>
      <c r="E22" s="7">
        <f>SUM(D22/C22*100)</f>
        <v>136.72777272727274</v>
      </c>
    </row>
    <row r="23" spans="1:5" ht="12.75">
      <c r="A23" s="18" t="s">
        <v>97</v>
      </c>
      <c r="B23" s="19" t="s">
        <v>19</v>
      </c>
      <c r="C23" s="21">
        <v>2600000</v>
      </c>
      <c r="D23" s="10">
        <v>2146605.88</v>
      </c>
      <c r="E23" s="7">
        <f>SUM(D23/C23*100)</f>
        <v>82.56176461538462</v>
      </c>
    </row>
    <row r="24" spans="1:5" ht="12.75">
      <c r="A24" s="18" t="s">
        <v>98</v>
      </c>
      <c r="B24" s="19" t="s">
        <v>20</v>
      </c>
      <c r="C24" s="21">
        <v>0</v>
      </c>
      <c r="D24" s="20">
        <v>1881.68</v>
      </c>
      <c r="E24" s="7">
        <v>0</v>
      </c>
    </row>
    <row r="25" spans="1:5" ht="12.75">
      <c r="A25" s="18" t="s">
        <v>99</v>
      </c>
      <c r="B25" s="19" t="s">
        <v>70</v>
      </c>
      <c r="C25" s="21">
        <v>0</v>
      </c>
      <c r="D25" s="20">
        <v>0</v>
      </c>
      <c r="E25" s="7"/>
    </row>
    <row r="26" spans="1:5" ht="12.75">
      <c r="A26" s="18" t="s">
        <v>100</v>
      </c>
      <c r="B26" s="22" t="s">
        <v>21</v>
      </c>
      <c r="C26" s="21">
        <v>289313295.35</v>
      </c>
      <c r="D26" s="21">
        <v>258331787.92</v>
      </c>
      <c r="E26" s="7">
        <f>SUM(D26/C26*100)</f>
        <v>89.29136409285312</v>
      </c>
    </row>
    <row r="27" spans="1:5" ht="12.75">
      <c r="A27" s="8" t="s">
        <v>101</v>
      </c>
      <c r="B27" s="22" t="s">
        <v>22</v>
      </c>
      <c r="C27" s="15">
        <f>SUM(C7+C26)</f>
        <v>607502095.35</v>
      </c>
      <c r="D27" s="15">
        <f>SUM(D7+D26)</f>
        <v>468914953.11</v>
      </c>
      <c r="E27" s="7">
        <f>SUM(D27/C27*100)</f>
        <v>77.18738037271198</v>
      </c>
    </row>
    <row r="28" spans="1:5" ht="12.75">
      <c r="A28" s="8"/>
      <c r="B28" s="23" t="s">
        <v>23</v>
      </c>
      <c r="C28" s="16"/>
      <c r="D28" s="16"/>
      <c r="E28" s="45"/>
    </row>
    <row r="29" spans="1:5" ht="12.75">
      <c r="A29" s="8" t="s">
        <v>24</v>
      </c>
      <c r="B29" s="24" t="s">
        <v>25</v>
      </c>
      <c r="C29" s="15">
        <f>SUM(C30:C36)</f>
        <v>40656838.21</v>
      </c>
      <c r="D29" s="15">
        <f>SUM(D30:D36)</f>
        <v>34257598.8</v>
      </c>
      <c r="E29" s="7">
        <f aca="true" t="shared" si="1" ref="E29:E67">SUM(D29/C29*100)</f>
        <v>84.26036137648786</v>
      </c>
    </row>
    <row r="30" spans="1:5" ht="25.5">
      <c r="A30" s="11" t="s">
        <v>26</v>
      </c>
      <c r="B30" s="25" t="s">
        <v>27</v>
      </c>
      <c r="C30" s="16">
        <v>3426528.07</v>
      </c>
      <c r="D30" s="16">
        <v>3294570.2</v>
      </c>
      <c r="E30" s="14">
        <f t="shared" si="1"/>
        <v>96.14893363473892</v>
      </c>
    </row>
    <row r="31" spans="1:5" ht="25.5">
      <c r="A31" s="11" t="s">
        <v>28</v>
      </c>
      <c r="B31" s="25" t="s">
        <v>29</v>
      </c>
      <c r="C31" s="16">
        <v>10784101.65</v>
      </c>
      <c r="D31" s="16">
        <v>9401287.86</v>
      </c>
      <c r="E31" s="14">
        <f t="shared" si="1"/>
        <v>87.17729269549308</v>
      </c>
    </row>
    <row r="32" spans="1:5" ht="38.25">
      <c r="A32" s="11" t="s">
        <v>30</v>
      </c>
      <c r="B32" s="26" t="s">
        <v>31</v>
      </c>
      <c r="C32" s="16">
        <v>15739368.22</v>
      </c>
      <c r="D32" s="16">
        <v>13909067.62</v>
      </c>
      <c r="E32" s="46">
        <f t="shared" si="1"/>
        <v>88.3711939741378</v>
      </c>
    </row>
    <row r="33" spans="1:5" ht="12.75">
      <c r="A33" s="11" t="s">
        <v>32</v>
      </c>
      <c r="B33" s="27" t="s">
        <v>33</v>
      </c>
      <c r="C33" s="16"/>
      <c r="D33" s="16"/>
      <c r="E33" s="46">
        <v>0</v>
      </c>
    </row>
    <row r="34" spans="1:5" ht="12.75">
      <c r="A34" s="11" t="s">
        <v>68</v>
      </c>
      <c r="B34" s="27" t="s">
        <v>69</v>
      </c>
      <c r="C34" s="16">
        <v>4894092.08</v>
      </c>
      <c r="D34" s="16">
        <v>4549354.89</v>
      </c>
      <c r="E34" s="46">
        <f t="shared" si="1"/>
        <v>92.95605427186813</v>
      </c>
    </row>
    <row r="35" spans="1:5" ht="12.75">
      <c r="A35" s="11" t="s">
        <v>120</v>
      </c>
      <c r="B35" s="27" t="s">
        <v>121</v>
      </c>
      <c r="C35" s="16">
        <v>56318</v>
      </c>
      <c r="D35" s="16">
        <v>0</v>
      </c>
      <c r="E35" s="46">
        <f t="shared" si="1"/>
        <v>0</v>
      </c>
    </row>
    <row r="36" spans="1:5" ht="12.75">
      <c r="A36" s="11" t="s">
        <v>102</v>
      </c>
      <c r="B36" s="26" t="s">
        <v>34</v>
      </c>
      <c r="C36" s="16">
        <v>5756430.19</v>
      </c>
      <c r="D36" s="16">
        <v>3103318.23</v>
      </c>
      <c r="E36" s="46">
        <f t="shared" si="1"/>
        <v>53.910464082254414</v>
      </c>
    </row>
    <row r="37" spans="1:5" ht="12.75">
      <c r="A37" s="8" t="s">
        <v>67</v>
      </c>
      <c r="B37" s="24" t="s">
        <v>66</v>
      </c>
      <c r="C37" s="15">
        <v>844300</v>
      </c>
      <c r="D37" s="15">
        <v>844300</v>
      </c>
      <c r="E37" s="7">
        <f t="shared" si="1"/>
        <v>100</v>
      </c>
    </row>
    <row r="38" spans="1:5" ht="17.25" customHeight="1">
      <c r="A38" s="8" t="s">
        <v>35</v>
      </c>
      <c r="B38" s="24" t="s">
        <v>36</v>
      </c>
      <c r="C38" s="15">
        <f>SUM(C39:C40)</f>
        <v>897700</v>
      </c>
      <c r="D38" s="15">
        <f>SUM(D39:D40)</f>
        <v>700699.85</v>
      </c>
      <c r="E38" s="7">
        <f t="shared" si="1"/>
        <v>78.05501281051576</v>
      </c>
    </row>
    <row r="39" spans="1:5" ht="25.5">
      <c r="A39" s="11" t="s">
        <v>122</v>
      </c>
      <c r="B39" s="26" t="s">
        <v>123</v>
      </c>
      <c r="C39" s="16">
        <v>717700</v>
      </c>
      <c r="D39" s="16">
        <v>520699.85</v>
      </c>
      <c r="E39" s="14">
        <f t="shared" si="1"/>
        <v>72.55118433886024</v>
      </c>
    </row>
    <row r="40" spans="1:5" ht="25.5">
      <c r="A40" s="11" t="s">
        <v>131</v>
      </c>
      <c r="B40" s="26" t="s">
        <v>132</v>
      </c>
      <c r="C40" s="16">
        <v>180000</v>
      </c>
      <c r="D40" s="16">
        <v>180000</v>
      </c>
      <c r="E40" s="14">
        <f t="shared" si="1"/>
        <v>100</v>
      </c>
    </row>
    <row r="41" spans="1:5" ht="12.75">
      <c r="A41" s="49" t="s">
        <v>103</v>
      </c>
      <c r="B41" s="50" t="s">
        <v>104</v>
      </c>
      <c r="C41" s="51">
        <v>1855700</v>
      </c>
      <c r="D41" s="51">
        <v>505000</v>
      </c>
      <c r="E41" s="52">
        <f t="shared" si="1"/>
        <v>27.21345044996497</v>
      </c>
    </row>
    <row r="42" spans="1:5" ht="12.75">
      <c r="A42" s="8" t="s">
        <v>37</v>
      </c>
      <c r="B42" s="24" t="s">
        <v>38</v>
      </c>
      <c r="C42" s="15">
        <f>SUM(C43:C46)</f>
        <v>24228280</v>
      </c>
      <c r="D42" s="15">
        <f>SUM(D43:D46)</f>
        <v>19424107.05</v>
      </c>
      <c r="E42" s="7">
        <f t="shared" si="1"/>
        <v>80.1712174780876</v>
      </c>
    </row>
    <row r="43" spans="1:5" ht="12.75">
      <c r="A43" s="11" t="s">
        <v>39</v>
      </c>
      <c r="B43" s="26" t="s">
        <v>40</v>
      </c>
      <c r="C43" s="16">
        <v>21819312</v>
      </c>
      <c r="D43" s="16">
        <v>18162635.55</v>
      </c>
      <c r="E43" s="14">
        <f t="shared" si="1"/>
        <v>83.2411010484657</v>
      </c>
    </row>
    <row r="44" spans="1:5" ht="12.75">
      <c r="A44" s="11" t="s">
        <v>124</v>
      </c>
      <c r="B44" s="26" t="s">
        <v>125</v>
      </c>
      <c r="C44" s="16">
        <v>1820000</v>
      </c>
      <c r="D44" s="16">
        <v>1120000</v>
      </c>
      <c r="E44" s="14">
        <f t="shared" si="1"/>
        <v>61.53846153846154</v>
      </c>
    </row>
    <row r="45" spans="1:5" ht="12.75">
      <c r="A45" s="11" t="s">
        <v>72</v>
      </c>
      <c r="B45" s="26" t="s">
        <v>73</v>
      </c>
      <c r="C45" s="16">
        <v>365368</v>
      </c>
      <c r="D45" s="16">
        <v>18000</v>
      </c>
      <c r="E45" s="14">
        <f t="shared" si="1"/>
        <v>4.926539817389591</v>
      </c>
    </row>
    <row r="46" spans="1:5" ht="12.75">
      <c r="A46" s="11" t="s">
        <v>114</v>
      </c>
      <c r="B46" s="26" t="s">
        <v>115</v>
      </c>
      <c r="C46" s="16">
        <v>223600</v>
      </c>
      <c r="D46" s="16">
        <v>123471.5</v>
      </c>
      <c r="E46" s="14">
        <f t="shared" si="1"/>
        <v>55.21981216457961</v>
      </c>
    </row>
    <row r="47" spans="1:5" ht="12.75">
      <c r="A47" s="8" t="s">
        <v>79</v>
      </c>
      <c r="B47" s="24" t="s">
        <v>80</v>
      </c>
      <c r="C47" s="15">
        <v>4278000</v>
      </c>
      <c r="D47" s="15">
        <v>1813000</v>
      </c>
      <c r="E47" s="14">
        <f t="shared" si="1"/>
        <v>42.37961664329126</v>
      </c>
    </row>
    <row r="48" spans="1:5" ht="12.75">
      <c r="A48" s="11" t="s">
        <v>81</v>
      </c>
      <c r="B48" s="26" t="s">
        <v>82</v>
      </c>
      <c r="C48" s="16">
        <v>4278000</v>
      </c>
      <c r="D48" s="16">
        <v>1813000</v>
      </c>
      <c r="E48" s="14">
        <f t="shared" si="1"/>
        <v>42.37961664329126</v>
      </c>
    </row>
    <row r="49" spans="1:5" ht="12.75">
      <c r="A49" s="8" t="s">
        <v>41</v>
      </c>
      <c r="B49" s="24" t="s">
        <v>42</v>
      </c>
      <c r="C49" s="15">
        <f>SUM(C50:C54)</f>
        <v>452935085.85</v>
      </c>
      <c r="D49" s="15">
        <f>SUM(D50:D54)</f>
        <v>319854999.09000003</v>
      </c>
      <c r="E49" s="7">
        <f t="shared" si="1"/>
        <v>70.61828705315345</v>
      </c>
    </row>
    <row r="50" spans="1:5" ht="12.75">
      <c r="A50" s="11" t="s">
        <v>43</v>
      </c>
      <c r="B50" s="26" t="s">
        <v>44</v>
      </c>
      <c r="C50" s="16">
        <v>136065087.47</v>
      </c>
      <c r="D50" s="16">
        <v>89633953.28</v>
      </c>
      <c r="E50" s="14">
        <f t="shared" si="1"/>
        <v>65.87579146617072</v>
      </c>
    </row>
    <row r="51" spans="1:5" ht="12.75">
      <c r="A51" s="11" t="s">
        <v>45</v>
      </c>
      <c r="B51" s="26" t="s">
        <v>46</v>
      </c>
      <c r="C51" s="16">
        <v>288727624.38</v>
      </c>
      <c r="D51" s="16">
        <v>209283317.16</v>
      </c>
      <c r="E51" s="14">
        <f t="shared" si="1"/>
        <v>72.48468781239934</v>
      </c>
    </row>
    <row r="52" spans="1:5" ht="25.5">
      <c r="A52" s="11" t="s">
        <v>105</v>
      </c>
      <c r="B52" s="26" t="s">
        <v>106</v>
      </c>
      <c r="C52" s="16">
        <v>211680</v>
      </c>
      <c r="D52" s="16">
        <v>94500</v>
      </c>
      <c r="E52" s="14">
        <f t="shared" si="1"/>
        <v>44.642857142857146</v>
      </c>
    </row>
    <row r="53" spans="1:5" ht="12.75">
      <c r="A53" s="11" t="s">
        <v>47</v>
      </c>
      <c r="B53" s="26" t="s">
        <v>48</v>
      </c>
      <c r="C53" s="16">
        <v>12044400</v>
      </c>
      <c r="D53" s="16">
        <v>9096320.22</v>
      </c>
      <c r="E53" s="14">
        <f t="shared" si="1"/>
        <v>75.52323253960347</v>
      </c>
    </row>
    <row r="54" spans="1:5" ht="12.75">
      <c r="A54" s="11" t="s">
        <v>49</v>
      </c>
      <c r="B54" s="26" t="s">
        <v>50</v>
      </c>
      <c r="C54" s="16">
        <v>15886294</v>
      </c>
      <c r="D54" s="16">
        <v>11746908.43</v>
      </c>
      <c r="E54" s="14">
        <f t="shared" si="1"/>
        <v>73.94366760428832</v>
      </c>
    </row>
    <row r="55" spans="1:5" ht="12.75">
      <c r="A55" s="8" t="s">
        <v>51</v>
      </c>
      <c r="B55" s="24" t="s">
        <v>116</v>
      </c>
      <c r="C55" s="15">
        <f>SUM(C56:C58)</f>
        <v>50384347.93</v>
      </c>
      <c r="D55" s="15">
        <f>SUM(D56:D58)</f>
        <v>34372841.18</v>
      </c>
      <c r="E55" s="7">
        <f t="shared" si="1"/>
        <v>68.22126829497702</v>
      </c>
    </row>
    <row r="56" spans="1:5" ht="12.75">
      <c r="A56" s="11" t="s">
        <v>52</v>
      </c>
      <c r="B56" s="26" t="s">
        <v>53</v>
      </c>
      <c r="C56" s="16">
        <v>47807537.93</v>
      </c>
      <c r="D56" s="16">
        <v>32817110.79</v>
      </c>
      <c r="E56" s="14">
        <f t="shared" si="1"/>
        <v>68.64421848715772</v>
      </c>
    </row>
    <row r="57" spans="1:5" ht="12.75">
      <c r="A57" s="11" t="s">
        <v>54</v>
      </c>
      <c r="B57" s="26" t="s">
        <v>55</v>
      </c>
      <c r="C57" s="16">
        <v>1015660</v>
      </c>
      <c r="D57" s="16">
        <v>427768.58</v>
      </c>
      <c r="E57" s="14">
        <f t="shared" si="1"/>
        <v>42.117301065317136</v>
      </c>
    </row>
    <row r="58" spans="1:5" ht="12.75">
      <c r="A58" s="11" t="s">
        <v>107</v>
      </c>
      <c r="B58" s="26" t="s">
        <v>108</v>
      </c>
      <c r="C58" s="16">
        <v>1561150</v>
      </c>
      <c r="D58" s="16">
        <v>1127961.81</v>
      </c>
      <c r="E58" s="14">
        <f t="shared" si="1"/>
        <v>72.25198155206098</v>
      </c>
    </row>
    <row r="59" spans="1:5" ht="12.75">
      <c r="A59" s="8" t="s">
        <v>56</v>
      </c>
      <c r="B59" s="24" t="s">
        <v>117</v>
      </c>
      <c r="C59" s="15">
        <f>SUM(C60:C60)</f>
        <v>412300</v>
      </c>
      <c r="D59" s="15">
        <f>SUM(D60:D60)</f>
        <v>296764.01</v>
      </c>
      <c r="E59" s="7">
        <f t="shared" si="1"/>
        <v>71.9776885762794</v>
      </c>
    </row>
    <row r="60" spans="1:5" ht="12.75">
      <c r="A60" s="11" t="s">
        <v>74</v>
      </c>
      <c r="B60" s="26" t="s">
        <v>109</v>
      </c>
      <c r="C60" s="16">
        <v>412300</v>
      </c>
      <c r="D60" s="16">
        <v>296764.01</v>
      </c>
      <c r="E60" s="14">
        <f t="shared" si="1"/>
        <v>71.9776885762794</v>
      </c>
    </row>
    <row r="61" spans="1:5" ht="12.75">
      <c r="A61" s="8" t="s">
        <v>57</v>
      </c>
      <c r="B61" s="24" t="s">
        <v>58</v>
      </c>
      <c r="C61" s="15">
        <f>SUM(C62:C63)</f>
        <v>11021665</v>
      </c>
      <c r="D61" s="15">
        <f>SUM(D62:D63)</f>
        <v>8934867.3</v>
      </c>
      <c r="E61" s="7">
        <f t="shared" si="1"/>
        <v>81.06640239927452</v>
      </c>
    </row>
    <row r="62" spans="1:5" ht="12.75">
      <c r="A62" s="54" t="s">
        <v>118</v>
      </c>
      <c r="B62" s="55" t="s">
        <v>119</v>
      </c>
      <c r="C62" s="56"/>
      <c r="D62" s="56"/>
      <c r="E62" s="7"/>
    </row>
    <row r="63" spans="1:5" ht="12.75">
      <c r="A63" s="11" t="s">
        <v>59</v>
      </c>
      <c r="B63" s="26" t="s">
        <v>60</v>
      </c>
      <c r="C63" s="16">
        <v>11021665</v>
      </c>
      <c r="D63" s="16">
        <v>8934867.3</v>
      </c>
      <c r="E63" s="14">
        <f t="shared" si="1"/>
        <v>81.06640239927452</v>
      </c>
    </row>
    <row r="64" spans="1:5" ht="12.75">
      <c r="A64" s="49" t="s">
        <v>77</v>
      </c>
      <c r="B64" s="53" t="s">
        <v>111</v>
      </c>
      <c r="C64" s="51">
        <v>1320900</v>
      </c>
      <c r="D64" s="51">
        <v>1278606.8</v>
      </c>
      <c r="E64" s="52">
        <f t="shared" si="1"/>
        <v>96.79815277462338</v>
      </c>
    </row>
    <row r="65" spans="1:5" ht="12.75">
      <c r="A65" s="49" t="s">
        <v>112</v>
      </c>
      <c r="B65" s="53" t="s">
        <v>113</v>
      </c>
      <c r="C65" s="51">
        <v>625043.36</v>
      </c>
      <c r="D65" s="51">
        <v>433991.53</v>
      </c>
      <c r="E65" s="52">
        <f t="shared" si="1"/>
        <v>69.4338277587654</v>
      </c>
    </row>
    <row r="66" spans="1:5" ht="12.75">
      <c r="A66" s="8" t="s">
        <v>110</v>
      </c>
      <c r="B66" s="47" t="s">
        <v>78</v>
      </c>
      <c r="C66" s="15">
        <v>24607700</v>
      </c>
      <c r="D66" s="15">
        <v>17019000</v>
      </c>
      <c r="E66" s="52">
        <f t="shared" si="1"/>
        <v>69.16127878672123</v>
      </c>
    </row>
    <row r="67" spans="1:5" ht="12.75">
      <c r="A67" s="8" t="s">
        <v>61</v>
      </c>
      <c r="B67" s="28" t="s">
        <v>62</v>
      </c>
      <c r="C67" s="15">
        <f>SUM(C29,C37,C38,C41,C42,C47,C49,C55,C59,C61,C64,C65,C66)</f>
        <v>614067860.35</v>
      </c>
      <c r="D67" s="15">
        <f>SUM(D29,D37,D38,D41,D42,D47,D49,D55,D59,D61,D64,D65,D66)</f>
        <v>439735775.61</v>
      </c>
      <c r="E67" s="7">
        <f t="shared" si="1"/>
        <v>71.61029000269839</v>
      </c>
    </row>
    <row r="68" spans="1:5" ht="12.75">
      <c r="A68" s="5"/>
      <c r="B68" s="28" t="s">
        <v>76</v>
      </c>
      <c r="C68" s="15">
        <f>SUM(C27-C67)</f>
        <v>-6565765</v>
      </c>
      <c r="D68" s="15">
        <f>SUM(D27-D67)</f>
        <v>29179177.5</v>
      </c>
      <c r="E68" s="7"/>
    </row>
    <row r="69" spans="1:5" ht="12.75">
      <c r="A69" s="29"/>
      <c r="B69" s="30"/>
      <c r="C69" s="31"/>
      <c r="D69" s="31"/>
      <c r="E69" s="31"/>
    </row>
    <row r="70" spans="1:5" ht="12.75" customHeight="1">
      <c r="A70" s="34"/>
      <c r="B70" s="32"/>
      <c r="C70" s="33"/>
      <c r="D70" s="31"/>
      <c r="E70" s="31"/>
    </row>
    <row r="71" spans="1:3" ht="12.75">
      <c r="A71" s="61" t="s">
        <v>133</v>
      </c>
      <c r="B71" s="61"/>
      <c r="C71" s="48" t="s">
        <v>134</v>
      </c>
    </row>
  </sheetData>
  <sheetProtection/>
  <mergeCells count="3">
    <mergeCell ref="A1:E1"/>
    <mergeCell ref="A2:E2"/>
    <mergeCell ref="A71:B71"/>
  </mergeCells>
  <printOptions/>
  <pageMargins left="0.7086614173228347" right="0.1968503937007874" top="0.35433070866141736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2013-10-10T06:43:31Z</cp:lastPrinted>
  <dcterms:created xsi:type="dcterms:W3CDTF">1996-10-08T23:32:33Z</dcterms:created>
  <dcterms:modified xsi:type="dcterms:W3CDTF">2013-10-22T04:55:19Z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